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updateLinks="never" codeName="DieseArbeitsmappe"/>
  <mc:AlternateContent xmlns:mc="http://schemas.openxmlformats.org/markup-compatibility/2006">
    <mc:Choice Requires="x15">
      <x15ac:absPath xmlns:x15ac="http://schemas.microsoft.com/office/spreadsheetml/2010/11/ac" url="C:\Users\diana\Downloads\"/>
    </mc:Choice>
  </mc:AlternateContent>
  <xr:revisionPtr revIDLastSave="0" documentId="13_ncr:1_{8B62DEDF-5589-4B26-8C9F-EF2E2440FF42}" xr6:coauthVersionLast="47" xr6:coauthVersionMax="47" xr10:uidLastSave="{00000000-0000-0000-0000-000000000000}"/>
  <bookViews>
    <workbookView xWindow="-120" yWindow="-120" windowWidth="51840" windowHeight="21240" xr2:uid="{00000000-000D-0000-FFFF-FFFF00000000}"/>
  </bookViews>
  <sheets>
    <sheet name="Formular Reisekosten" sheetId="2" r:id="rId1"/>
    <sheet name="Pauschalen &amp; Abzüge" sheetId="16" r:id="rId2"/>
    <sheet name="Erläuterungen" sheetId="18" r:id="rId3"/>
    <sheet name="Reisekostensätze Ausland" sheetId="17" r:id="rId4"/>
    <sheet name="Tabelle1" sheetId="19" state="hidden" r:id="rId5"/>
  </sheets>
  <definedNames>
    <definedName name="_xlnm._FilterDatabase" localSheetId="3" hidden="1">'Reisekostensätze Ausland'!$A$1:$A$107</definedName>
    <definedName name="Ausland">'Reisekostensätze Ausland'!$A$4:$A$174</definedName>
    <definedName name="Bewirtung" localSheetId="0">'Formular Reisekosten'!$W$11:$W$35</definedName>
    <definedName name="_xlnm.Print_Area" localSheetId="0">'Formular Reisekosten'!$A$1:$Z$46</definedName>
    <definedName name="Flugkosten" localSheetId="0">'Formular Reisekosten'!#REF!</definedName>
    <definedName name="KfzKosten" localSheetId="0">'Formular Reisekosten'!$X$11:$X$35</definedName>
    <definedName name="KmGeld" localSheetId="0">'Formular Reisekosten'!#REF!</definedName>
    <definedName name="Sonstige" localSheetId="0">'Formular Reisekosten'!$Z$11:$Z$35</definedName>
    <definedName name="Summe" localSheetId="0">'Formular Reisekosten'!$O$36:$Z$36</definedName>
    <definedName name="Telefon" localSheetId="0">'Formular Reisekosten'!#REF!</definedName>
    <definedName name="Übernachtung" localSheetId="0">'Formular Reisekosten'!$V$11:$V$35</definedName>
    <definedName name="Verpflegung" localSheetId="0">'Formular Reisekosten'!$O$11:$O$35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12" i="2" l="1"/>
  <c r="V13" i="2"/>
  <c r="V14" i="2"/>
  <c r="V15" i="2"/>
  <c r="V16" i="2"/>
  <c r="V17" i="2"/>
  <c r="V18" i="2"/>
  <c r="V19" i="2"/>
  <c r="V20" i="2"/>
  <c r="V21" i="2"/>
  <c r="V22" i="2"/>
  <c r="V23" i="2"/>
  <c r="V24" i="2"/>
  <c r="V25" i="2"/>
  <c r="V26" i="2"/>
  <c r="V27" i="2"/>
  <c r="V28" i="2"/>
  <c r="V29" i="2"/>
  <c r="V30" i="2"/>
  <c r="V31" i="2"/>
  <c r="V32" i="2"/>
  <c r="V33" i="2"/>
  <c r="V34" i="2"/>
  <c r="V35" i="2"/>
  <c r="V11" i="2"/>
  <c r="D74" i="17" l="1"/>
  <c r="E74" i="17"/>
  <c r="F74" i="17"/>
  <c r="D63" i="17"/>
  <c r="E63" i="17"/>
  <c r="F63" i="17"/>
  <c r="D33" i="17"/>
  <c r="E33" i="17"/>
  <c r="F33" i="17"/>
  <c r="D28" i="17"/>
  <c r="E28" i="17"/>
  <c r="F28" i="17"/>
  <c r="D27" i="17"/>
  <c r="E27" i="17"/>
  <c r="F27" i="17"/>
  <c r="D26" i="17"/>
  <c r="E26" i="17"/>
  <c r="F26" i="17"/>
  <c r="D25" i="17"/>
  <c r="E25" i="17"/>
  <c r="F25" i="17"/>
  <c r="D85" i="17"/>
  <c r="E85" i="17"/>
  <c r="F85" i="17"/>
  <c r="D84" i="17"/>
  <c r="E84" i="17"/>
  <c r="F84" i="17"/>
  <c r="D83" i="17"/>
  <c r="E83" i="17"/>
  <c r="F83" i="17"/>
  <c r="D82" i="17"/>
  <c r="E82" i="17"/>
  <c r="F82" i="17"/>
  <c r="D67" i="17"/>
  <c r="E67" i="17"/>
  <c r="F67" i="17"/>
  <c r="D66" i="17"/>
  <c r="E66" i="17"/>
  <c r="F66" i="17"/>
  <c r="D65" i="17"/>
  <c r="E65" i="17"/>
  <c r="F65" i="17"/>
  <c r="D64" i="17"/>
  <c r="E64" i="17"/>
  <c r="F64" i="17"/>
  <c r="D42" i="17"/>
  <c r="E42" i="17"/>
  <c r="F42" i="17"/>
  <c r="D41" i="17"/>
  <c r="E41" i="17"/>
  <c r="F41" i="17"/>
  <c r="D43" i="17"/>
  <c r="E43" i="17"/>
  <c r="F43" i="17"/>
  <c r="F106" i="17"/>
  <c r="E106" i="17"/>
  <c r="D106" i="17"/>
  <c r="F54" i="17"/>
  <c r="E54" i="17"/>
  <c r="D54" i="17"/>
  <c r="F53" i="17"/>
  <c r="E53" i="17"/>
  <c r="D53" i="17"/>
  <c r="F52" i="17"/>
  <c r="E52" i="17"/>
  <c r="D52" i="17"/>
  <c r="D51" i="17"/>
  <c r="E51" i="17"/>
  <c r="F51" i="17"/>
  <c r="D48" i="17"/>
  <c r="E48" i="17"/>
  <c r="F48" i="17"/>
  <c r="J11" i="2"/>
  <c r="M11" i="2" s="1" a="1"/>
  <c r="M11" i="2" s="1"/>
  <c r="S31" i="2" a="1"/>
  <c r="S31" i="2" s="1"/>
  <c r="J31" i="2"/>
  <c r="M31" i="2" s="1" a="1"/>
  <c r="M31" i="2" s="1"/>
  <c r="H31" i="2"/>
  <c r="G31" i="2"/>
  <c r="S32" i="2" a="1"/>
  <c r="S32" i="2" s="1"/>
  <c r="J32" i="2"/>
  <c r="M32" i="2" s="1" a="1"/>
  <c r="M32" i="2" s="1"/>
  <c r="H32" i="2"/>
  <c r="G32" i="2"/>
  <c r="S33" i="2" a="1"/>
  <c r="S33" i="2" s="1"/>
  <c r="J33" i="2"/>
  <c r="M33" i="2" s="1" a="1"/>
  <c r="M33" i="2" s="1"/>
  <c r="H33" i="2"/>
  <c r="G33" i="2"/>
  <c r="N36" i="2"/>
  <c r="F80" i="17"/>
  <c r="E80" i="17"/>
  <c r="D80" i="17"/>
  <c r="F79" i="17"/>
  <c r="E79" i="17"/>
  <c r="D79" i="17"/>
  <c r="F12" i="17"/>
  <c r="E12" i="17"/>
  <c r="D12" i="17"/>
  <c r="F11" i="17"/>
  <c r="E11" i="17"/>
  <c r="D11" i="17"/>
  <c r="F10" i="17"/>
  <c r="E10" i="17"/>
  <c r="D10" i="17"/>
  <c r="F105" i="17"/>
  <c r="E105" i="17"/>
  <c r="D105" i="17"/>
  <c r="F89" i="17"/>
  <c r="E89" i="17"/>
  <c r="D89" i="17"/>
  <c r="F78" i="17"/>
  <c r="E78" i="17"/>
  <c r="D78" i="17"/>
  <c r="F46" i="17"/>
  <c r="E46" i="17"/>
  <c r="D46" i="17"/>
  <c r="F49" i="17"/>
  <c r="E49" i="17"/>
  <c r="D49" i="17"/>
  <c r="F47" i="17"/>
  <c r="E47" i="17"/>
  <c r="D47" i="17"/>
  <c r="F61" i="17"/>
  <c r="E61" i="17"/>
  <c r="D61" i="17"/>
  <c r="F59" i="17"/>
  <c r="E59" i="17"/>
  <c r="D59" i="17"/>
  <c r="F58" i="17"/>
  <c r="E58" i="17"/>
  <c r="D58" i="17"/>
  <c r="F57" i="17"/>
  <c r="E57" i="17"/>
  <c r="D57" i="17"/>
  <c r="F56" i="17"/>
  <c r="E56" i="17"/>
  <c r="D56" i="17"/>
  <c r="F45" i="17"/>
  <c r="E45" i="17"/>
  <c r="D45" i="17"/>
  <c r="F44" i="17"/>
  <c r="E44" i="17"/>
  <c r="D44" i="17"/>
  <c r="F39" i="17"/>
  <c r="E39" i="17"/>
  <c r="D39" i="17"/>
  <c r="F22" i="17"/>
  <c r="E22" i="17"/>
  <c r="D22" i="17"/>
  <c r="F38" i="17"/>
  <c r="E38" i="17"/>
  <c r="D38" i="17"/>
  <c r="F37" i="17"/>
  <c r="E37" i="17"/>
  <c r="D37" i="17"/>
  <c r="F36" i="17"/>
  <c r="E36" i="17"/>
  <c r="D36" i="17"/>
  <c r="F35" i="17"/>
  <c r="E35" i="17"/>
  <c r="D35" i="17"/>
  <c r="F34" i="17"/>
  <c r="E34" i="17"/>
  <c r="D34" i="17"/>
  <c r="F7" i="17"/>
  <c r="E7" i="17"/>
  <c r="D7" i="17"/>
  <c r="F6" i="17"/>
  <c r="E6" i="17"/>
  <c r="D6" i="17"/>
  <c r="F5" i="17"/>
  <c r="E5" i="17"/>
  <c r="D5" i="17"/>
  <c r="F8" i="17"/>
  <c r="E8" i="17"/>
  <c r="D8" i="17"/>
  <c r="F103" i="17"/>
  <c r="E103" i="17"/>
  <c r="D103" i="17"/>
  <c r="F104" i="17"/>
  <c r="E104" i="17"/>
  <c r="D104" i="17"/>
  <c r="F102" i="17"/>
  <c r="E102" i="17"/>
  <c r="D102" i="17"/>
  <c r="F101" i="17"/>
  <c r="E101" i="17"/>
  <c r="D101" i="17"/>
  <c r="F107" i="17"/>
  <c r="E107" i="17"/>
  <c r="D107" i="17"/>
  <c r="F99" i="17"/>
  <c r="E99" i="17"/>
  <c r="D99" i="17"/>
  <c r="F97" i="17"/>
  <c r="E97" i="17"/>
  <c r="D97" i="17"/>
  <c r="F98" i="17"/>
  <c r="E98" i="17"/>
  <c r="D98" i="17"/>
  <c r="F100" i="17"/>
  <c r="E100" i="17"/>
  <c r="D100" i="17"/>
  <c r="F16" i="17"/>
  <c r="E16" i="17"/>
  <c r="D16" i="17"/>
  <c r="S30" i="2" a="1"/>
  <c r="S30" i="2" s="1"/>
  <c r="J30" i="2"/>
  <c r="M30" i="2" s="1" a="1"/>
  <c r="M30" i="2" s="1"/>
  <c r="H30" i="2"/>
  <c r="G30" i="2"/>
  <c r="S34" i="2" a="1"/>
  <c r="S34" i="2" s="1"/>
  <c r="J34" i="2"/>
  <c r="M34" i="2" s="1" a="1"/>
  <c r="M34" i="2" s="1"/>
  <c r="H34" i="2"/>
  <c r="G34" i="2"/>
  <c r="F55" i="17"/>
  <c r="E55" i="17"/>
  <c r="D55" i="17"/>
  <c r="D50" i="17"/>
  <c r="E50" i="17"/>
  <c r="F50" i="17"/>
  <c r="D32" i="17"/>
  <c r="E32" i="17"/>
  <c r="F32" i="17"/>
  <c r="F31" i="17"/>
  <c r="E31" i="17"/>
  <c r="D31" i="17"/>
  <c r="F19" i="17"/>
  <c r="E19" i="17"/>
  <c r="D19" i="17"/>
  <c r="F18" i="17"/>
  <c r="E18" i="17"/>
  <c r="D18" i="17"/>
  <c r="F17" i="17"/>
  <c r="E17" i="17"/>
  <c r="D17" i="17"/>
  <c r="F15" i="17"/>
  <c r="E15" i="17"/>
  <c r="D15" i="17"/>
  <c r="F14" i="17"/>
  <c r="E14" i="17"/>
  <c r="D14" i="17"/>
  <c r="F68" i="17"/>
  <c r="E68" i="17"/>
  <c r="D68" i="17"/>
  <c r="F13" i="17"/>
  <c r="E13" i="17"/>
  <c r="D13" i="17"/>
  <c r="F88" i="17"/>
  <c r="E88" i="17"/>
  <c r="D88" i="17"/>
  <c r="F87" i="17"/>
  <c r="E87" i="17"/>
  <c r="D87" i="17"/>
  <c r="F86" i="17"/>
  <c r="E86" i="17"/>
  <c r="D86" i="17"/>
  <c r="F9" i="17"/>
  <c r="E9" i="17"/>
  <c r="D9" i="17"/>
  <c r="F73" i="17"/>
  <c r="E73" i="17"/>
  <c r="D73" i="17"/>
  <c r="F71" i="17"/>
  <c r="E71" i="17"/>
  <c r="D71" i="17"/>
  <c r="F72" i="17"/>
  <c r="E72" i="17"/>
  <c r="D72" i="17"/>
  <c r="G19" i="2"/>
  <c r="S11" i="2" a="1"/>
  <c r="S11" i="2" s="1"/>
  <c r="S23" i="2" a="1"/>
  <c r="S23" i="2" s="1"/>
  <c r="J23" i="2"/>
  <c r="M23" i="2" s="1" a="1"/>
  <c r="M23" i="2" s="1"/>
  <c r="H23" i="2"/>
  <c r="G23" i="2"/>
  <c r="S22" i="2" a="1"/>
  <c r="S22" i="2" s="1"/>
  <c r="J22" i="2"/>
  <c r="M22" i="2" s="1" a="1"/>
  <c r="M22" i="2" s="1"/>
  <c r="H22" i="2"/>
  <c r="G22" i="2"/>
  <c r="S21" i="2" a="1"/>
  <c r="S21" i="2" s="1"/>
  <c r="J21" i="2"/>
  <c r="M21" i="2" s="1" a="1"/>
  <c r="M21" i="2" s="1"/>
  <c r="H21" i="2"/>
  <c r="G21" i="2"/>
  <c r="S20" i="2" a="1"/>
  <c r="S20" i="2" s="1"/>
  <c r="J20" i="2"/>
  <c r="M20" i="2" s="1" a="1"/>
  <c r="M20" i="2" s="1"/>
  <c r="H20" i="2"/>
  <c r="G20" i="2"/>
  <c r="S19" i="2" a="1"/>
  <c r="S19" i="2" s="1"/>
  <c r="J19" i="2"/>
  <c r="M19" i="2" s="1" a="1"/>
  <c r="M19" i="2" s="1"/>
  <c r="H19" i="2"/>
  <c r="S18" i="2" a="1"/>
  <c r="S18" i="2" s="1"/>
  <c r="J18" i="2"/>
  <c r="M18" i="2" s="1" a="1"/>
  <c r="M18" i="2" s="1"/>
  <c r="H18" i="2"/>
  <c r="G18" i="2"/>
  <c r="S35" i="2" a="1"/>
  <c r="S35" i="2" s="1"/>
  <c r="S29" i="2" a="1"/>
  <c r="S29" i="2" s="1"/>
  <c r="S28" i="2" a="1"/>
  <c r="S28" i="2" s="1"/>
  <c r="S27" i="2" a="1"/>
  <c r="S27" i="2" s="1"/>
  <c r="S26" i="2" a="1"/>
  <c r="S26" i="2" s="1"/>
  <c r="S25" i="2" a="1"/>
  <c r="S25" i="2" s="1"/>
  <c r="S24" i="2" a="1"/>
  <c r="S24" i="2" s="1"/>
  <c r="S17" i="2" a="1"/>
  <c r="S17" i="2" s="1"/>
  <c r="S16" i="2" a="1"/>
  <c r="S16" i="2" s="1"/>
  <c r="S15" i="2" a="1"/>
  <c r="S15" i="2" s="1"/>
  <c r="S14" i="2" a="1"/>
  <c r="S14" i="2" s="1"/>
  <c r="S13" i="2" a="1"/>
  <c r="S13" i="2" s="1"/>
  <c r="S12" i="2" a="1"/>
  <c r="S12" i="2" s="1"/>
  <c r="D3" i="17"/>
  <c r="E3" i="17"/>
  <c r="F3" i="17"/>
  <c r="G35" i="2"/>
  <c r="G29" i="2"/>
  <c r="G28" i="2"/>
  <c r="G27" i="2"/>
  <c r="G26" i="2"/>
  <c r="G25" i="2"/>
  <c r="G17" i="2"/>
  <c r="G16" i="2"/>
  <c r="G15" i="2"/>
  <c r="G14" i="2"/>
  <c r="G13" i="2"/>
  <c r="G12" i="2"/>
  <c r="G11" i="2"/>
  <c r="G24" i="2"/>
  <c r="H24" i="2"/>
  <c r="H35" i="2"/>
  <c r="H29" i="2"/>
  <c r="H28" i="2"/>
  <c r="H27" i="2"/>
  <c r="H26" i="2"/>
  <c r="H25" i="2"/>
  <c r="H17" i="2"/>
  <c r="H16" i="2"/>
  <c r="H15" i="2"/>
  <c r="H14" i="2"/>
  <c r="H13" i="2"/>
  <c r="H12" i="2"/>
  <c r="H11" i="2"/>
  <c r="J24" i="2"/>
  <c r="M24" i="2" s="1" a="1"/>
  <c r="M24" i="2" s="1"/>
  <c r="J17" i="2"/>
  <c r="M17" i="2" s="1" a="1"/>
  <c r="M17" i="2" s="1"/>
  <c r="J13" i="2"/>
  <c r="M13" i="2" s="1" a="1"/>
  <c r="M13" i="2" s="1"/>
  <c r="J15" i="2"/>
  <c r="M15" i="2" s="1" a="1"/>
  <c r="M15" i="2" s="1"/>
  <c r="J14" i="2"/>
  <c r="M14" i="2" s="1" a="1"/>
  <c r="M14" i="2" s="1"/>
  <c r="J12" i="2"/>
  <c r="M12" i="2" s="1" a="1"/>
  <c r="M12" i="2" s="1"/>
  <c r="F21" i="17"/>
  <c r="E21" i="17"/>
  <c r="D21" i="17"/>
  <c r="F96" i="17"/>
  <c r="E96" i="17"/>
  <c r="D96" i="17"/>
  <c r="F95" i="17"/>
  <c r="E95" i="17"/>
  <c r="D95" i="17"/>
  <c r="F94" i="17"/>
  <c r="E94" i="17"/>
  <c r="D94" i="17"/>
  <c r="F93" i="17"/>
  <c r="E93" i="17"/>
  <c r="D93" i="17"/>
  <c r="F92" i="17"/>
  <c r="E92" i="17"/>
  <c r="D92" i="17"/>
  <c r="F91" i="17"/>
  <c r="E91" i="17"/>
  <c r="D91" i="17"/>
  <c r="F90" i="17"/>
  <c r="E90" i="17"/>
  <c r="D90" i="17"/>
  <c r="F81" i="17"/>
  <c r="E81" i="17"/>
  <c r="D81" i="17"/>
  <c r="F77" i="17"/>
  <c r="E77" i="17"/>
  <c r="D77" i="17"/>
  <c r="F76" i="17"/>
  <c r="E76" i="17"/>
  <c r="D76" i="17"/>
  <c r="F75" i="17"/>
  <c r="E75" i="17"/>
  <c r="D75" i="17"/>
  <c r="F70" i="17"/>
  <c r="E70" i="17"/>
  <c r="D70" i="17"/>
  <c r="F69" i="17"/>
  <c r="E69" i="17"/>
  <c r="D69" i="17"/>
  <c r="F62" i="17"/>
  <c r="E62" i="17"/>
  <c r="D62" i="17"/>
  <c r="F60" i="17"/>
  <c r="E60" i="17"/>
  <c r="D60" i="17"/>
  <c r="F40" i="17"/>
  <c r="E40" i="17"/>
  <c r="D40" i="17"/>
  <c r="F30" i="17"/>
  <c r="E30" i="17"/>
  <c r="D30" i="17"/>
  <c r="F29" i="17"/>
  <c r="E29" i="17"/>
  <c r="D29" i="17"/>
  <c r="F24" i="17"/>
  <c r="E24" i="17"/>
  <c r="D24" i="17"/>
  <c r="F23" i="17"/>
  <c r="E23" i="17"/>
  <c r="D23" i="17"/>
  <c r="F20" i="17"/>
  <c r="E20" i="17"/>
  <c r="D20" i="17"/>
  <c r="F4" i="17"/>
  <c r="E4" i="17"/>
  <c r="D4" i="17"/>
  <c r="X36" i="2"/>
  <c r="W36" i="2"/>
  <c r="V36" i="2"/>
  <c r="J29" i="2"/>
  <c r="M29" i="2" s="1" a="1"/>
  <c r="M29" i="2" s="1"/>
  <c r="J28" i="2"/>
  <c r="M28" i="2" s="1" a="1"/>
  <c r="M28" i="2" s="1"/>
  <c r="J27" i="2"/>
  <c r="M27" i="2" s="1" a="1"/>
  <c r="M27" i="2" s="1"/>
  <c r="Z36" i="2"/>
  <c r="J26" i="2"/>
  <c r="M26" i="2" s="1" a="1"/>
  <c r="M26" i="2" s="1"/>
  <c r="J16" i="2"/>
  <c r="M16" i="2" s="1" a="1"/>
  <c r="M16" i="2" s="1"/>
  <c r="J25" i="2"/>
  <c r="M25" i="2" s="1" a="1"/>
  <c r="M25" i="2" s="1"/>
  <c r="J35" i="2"/>
  <c r="M35" i="2" s="1" a="1"/>
  <c r="M35" i="2" s="1"/>
  <c r="Y36" i="2"/>
  <c r="I19" i="2" l="1"/>
  <c r="L19" i="2" s="1" a="1"/>
  <c r="L19" i="2" s="1"/>
  <c r="I16" i="2"/>
  <c r="L16" i="2" s="1" a="1"/>
  <c r="L16" i="2" s="1"/>
  <c r="I15" i="2"/>
  <c r="K15" i="2" s="1" a="1"/>
  <c r="K15" i="2" s="1"/>
  <c r="I17" i="2"/>
  <c r="K17" i="2" s="1" a="1"/>
  <c r="K17" i="2" s="1"/>
  <c r="I35" i="2"/>
  <c r="L35" i="2" s="1" a="1"/>
  <c r="L35" i="2" s="1"/>
  <c r="I18" i="2"/>
  <c r="L18" i="2" s="1" a="1"/>
  <c r="L18" i="2" s="1"/>
  <c r="I34" i="2"/>
  <c r="K34" i="2" s="1" a="1"/>
  <c r="K34" i="2" s="1"/>
  <c r="I30" i="2"/>
  <c r="L30" i="2" s="1" a="1"/>
  <c r="L30" i="2" s="1"/>
  <c r="I14" i="2"/>
  <c r="K14" i="2" s="1" a="1"/>
  <c r="K14" i="2" s="1"/>
  <c r="I12" i="2"/>
  <c r="K12" i="2" s="1" a="1"/>
  <c r="K12" i="2" s="1"/>
  <c r="I25" i="2"/>
  <c r="L25" i="2" s="1" a="1"/>
  <c r="L25" i="2" s="1"/>
  <c r="I27" i="2"/>
  <c r="L27" i="2" s="1" a="1"/>
  <c r="L27" i="2" s="1"/>
  <c r="I29" i="2"/>
  <c r="L29" i="2" s="1" a="1"/>
  <c r="L29" i="2" s="1"/>
  <c r="I24" i="2"/>
  <c r="L24" i="2" s="1" a="1"/>
  <c r="L24" i="2" s="1"/>
  <c r="I11" i="2"/>
  <c r="K11" i="2" s="1" a="1"/>
  <c r="K11" i="2" s="1"/>
  <c r="I13" i="2"/>
  <c r="L13" i="2" s="1" a="1"/>
  <c r="L13" i="2" s="1"/>
  <c r="I26" i="2"/>
  <c r="K26" i="2" s="1" a="1"/>
  <c r="K26" i="2" s="1"/>
  <c r="I28" i="2"/>
  <c r="L28" i="2" s="1" a="1"/>
  <c r="L28" i="2" s="1"/>
  <c r="I20" i="2"/>
  <c r="L20" i="2" s="1" a="1"/>
  <c r="L20" i="2" s="1"/>
  <c r="I33" i="2"/>
  <c r="L33" i="2" s="1" a="1"/>
  <c r="L33" i="2" s="1"/>
  <c r="I32" i="2"/>
  <c r="K32" i="2" s="1" a="1"/>
  <c r="K32" i="2" s="1"/>
  <c r="I31" i="2"/>
  <c r="L31" i="2" s="1" a="1"/>
  <c r="L31" i="2" s="1"/>
  <c r="I21" i="2"/>
  <c r="L21" i="2" s="1" a="1"/>
  <c r="L21" i="2" s="1"/>
  <c r="I22" i="2"/>
  <c r="L22" i="2" s="1" a="1"/>
  <c r="L22" i="2" s="1"/>
  <c r="I23" i="2"/>
  <c r="L23" i="2" s="1" a="1"/>
  <c r="L23" i="2" s="1"/>
  <c r="K19" i="2" l="1" a="1"/>
  <c r="K19" i="2" s="1"/>
  <c r="O19" i="2" s="1"/>
  <c r="T19" i="2" s="1"/>
  <c r="K16" i="2" a="1"/>
  <c r="K16" i="2" s="1"/>
  <c r="O16" i="2" s="1"/>
  <c r="T16" i="2" s="1"/>
  <c r="U16" i="2" s="1"/>
  <c r="K18" i="2" a="1"/>
  <c r="K18" i="2" s="1"/>
  <c r="O18" i="2" s="1"/>
  <c r="T18" i="2" s="1"/>
  <c r="U18" i="2" s="1"/>
  <c r="K22" i="2" a="1"/>
  <c r="K22" i="2" s="1"/>
  <c r="O22" i="2" s="1"/>
  <c r="T22" i="2" s="1"/>
  <c r="U22" i="2" s="1"/>
  <c r="K33" i="2" a="1"/>
  <c r="K33" i="2" s="1"/>
  <c r="O33" i="2" s="1"/>
  <c r="T33" i="2" s="1"/>
  <c r="U33" i="2" s="1"/>
  <c r="L17" i="2" a="1"/>
  <c r="L17" i="2" s="1"/>
  <c r="O17" i="2" s="1"/>
  <c r="T17" i="2" s="1"/>
  <c r="U17" i="2" s="1"/>
  <c r="L34" i="2" a="1"/>
  <c r="L34" i="2" s="1"/>
  <c r="O34" i="2" s="1"/>
  <c r="T34" i="2" s="1"/>
  <c r="U34" i="2" s="1"/>
  <c r="L11" i="2" a="1"/>
  <c r="L11" i="2" s="1"/>
  <c r="O11" i="2" s="1"/>
  <c r="K35" i="2" a="1"/>
  <c r="K35" i="2" s="1"/>
  <c r="O35" i="2" s="1"/>
  <c r="T35" i="2" s="1"/>
  <c r="U35" i="2" s="1"/>
  <c r="K30" i="2" a="1"/>
  <c r="K30" i="2" s="1"/>
  <c r="O30" i="2" s="1"/>
  <c r="T30" i="2" s="1"/>
  <c r="K21" i="2" a="1"/>
  <c r="K21" i="2" s="1"/>
  <c r="O21" i="2" s="1"/>
  <c r="T21" i="2" s="1"/>
  <c r="U21" i="2" s="1"/>
  <c r="K25" i="2" a="1"/>
  <c r="K25" i="2" s="1"/>
  <c r="O25" i="2" s="1"/>
  <c r="T25" i="2" s="1"/>
  <c r="K13" i="2" a="1"/>
  <c r="K13" i="2" s="1"/>
  <c r="O13" i="2" s="1"/>
  <c r="T13" i="2" s="1"/>
  <c r="K27" i="2" a="1"/>
  <c r="K27" i="2" s="1"/>
  <c r="O27" i="2" s="1"/>
  <c r="T27" i="2" s="1"/>
  <c r="U27" i="2" s="1"/>
  <c r="L32" i="2" a="1"/>
  <c r="L32" i="2" s="1"/>
  <c r="O32" i="2" s="1"/>
  <c r="T32" i="2" s="1"/>
  <c r="U32" i="2" s="1"/>
  <c r="K20" i="2" a="1"/>
  <c r="K20" i="2" s="1"/>
  <c r="O20" i="2" s="1"/>
  <c r="T20" i="2" s="1"/>
  <c r="U20" i="2" s="1"/>
  <c r="K29" i="2" a="1"/>
  <c r="K29" i="2" s="1"/>
  <c r="O29" i="2" s="1"/>
  <c r="T29" i="2" s="1"/>
  <c r="U29" i="2" s="1"/>
  <c r="L14" i="2" a="1"/>
  <c r="L14" i="2" s="1"/>
  <c r="O14" i="2" s="1"/>
  <c r="T14" i="2" s="1"/>
  <c r="U14" i="2" s="1"/>
  <c r="L15" i="2" a="1"/>
  <c r="L15" i="2" s="1"/>
  <c r="O15" i="2" s="1"/>
  <c r="T15" i="2" s="1"/>
  <c r="U15" i="2" s="1"/>
  <c r="L26" i="2" a="1"/>
  <c r="L26" i="2" s="1"/>
  <c r="O26" i="2" s="1"/>
  <c r="T26" i="2" s="1"/>
  <c r="U26" i="2" s="1"/>
  <c r="K23" i="2" a="1"/>
  <c r="K23" i="2" s="1"/>
  <c r="O23" i="2" s="1"/>
  <c r="T23" i="2" s="1"/>
  <c r="U23" i="2" s="1"/>
  <c r="K31" i="2" a="1"/>
  <c r="K31" i="2" s="1"/>
  <c r="O31" i="2" s="1"/>
  <c r="T31" i="2" s="1"/>
  <c r="U31" i="2" s="1"/>
  <c r="K24" i="2" a="1"/>
  <c r="K24" i="2" s="1"/>
  <c r="O24" i="2" s="1"/>
  <c r="L12" i="2" a="1"/>
  <c r="L12" i="2" s="1"/>
  <c r="O12" i="2" s="1"/>
  <c r="T12" i="2" s="1"/>
  <c r="U12" i="2" s="1"/>
  <c r="K28" i="2" a="1"/>
  <c r="K28" i="2" s="1"/>
  <c r="O28" i="2" s="1"/>
  <c r="T28" i="2" s="1"/>
  <c r="U28" i="2" s="1"/>
  <c r="U19" i="2" l="1"/>
  <c r="T11" i="2"/>
  <c r="U11" i="2" s="1"/>
  <c r="U25" i="2"/>
  <c r="U30" i="2"/>
  <c r="T24" i="2"/>
  <c r="U24" i="2" s="1"/>
  <c r="U13" i="2"/>
  <c r="O36" i="2"/>
  <c r="T36" i="2" l="1"/>
  <c r="U36" i="2"/>
  <c r="O41" i="2" s="1"/>
  <c r="X41" i="2" s="1"/>
  <c r="W45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Beyerle, Daniela</author>
  </authors>
  <commentList>
    <comment ref="D9" authorId="0" shapeId="0" xr:uid="{244E26F4-94FC-4345-B077-79D90BB6CDE3}">
      <text>
        <r>
          <rPr>
            <sz val="9"/>
            <color indexed="81"/>
            <rFont val="Segoe UI"/>
            <family val="2"/>
          </rPr>
          <t>Reiseland bitte über Dropdownliste (Pfeiltaste) auswählen; erscheint rechts bei Klick ins Feld</t>
        </r>
      </text>
    </comment>
    <comment ref="F9" authorId="0" shapeId="0" xr:uid="{314AE405-C19A-43D1-9ADC-C384837A288F}">
      <text>
        <r>
          <rPr>
            <sz val="9"/>
            <color indexed="81"/>
            <rFont val="Segoe UI"/>
            <family val="2"/>
          </rPr>
          <t>Bitte Zeitformat 00:00 eingeben (z.B. 13:30)</t>
        </r>
      </text>
    </comment>
    <comment ref="P9" authorId="0" shapeId="0" xr:uid="{E970B091-0036-4A2D-8CB7-A65C15E3D7E6}">
      <text>
        <r>
          <rPr>
            <sz val="9"/>
            <color indexed="81"/>
            <rFont val="Segoe UI"/>
            <family val="2"/>
          </rPr>
          <t>Wenn Frühstück inbegriffen, bitte über Dropdownliste (Pfeiltaste) 1 auswählen</t>
        </r>
      </text>
    </comment>
    <comment ref="Q9" authorId="0" shapeId="0" xr:uid="{A945B554-3755-4270-8B0A-2D3AB8D58000}">
      <text>
        <r>
          <rPr>
            <sz val="9"/>
            <color indexed="81"/>
            <rFont val="Segoe UI"/>
            <family val="2"/>
          </rPr>
          <t>Wenn Mittagessen inbegriffen, bitte über Dropdownliste (Pfeiltaste) 1 auswählen</t>
        </r>
      </text>
    </comment>
    <comment ref="R9" authorId="0" shapeId="0" xr:uid="{C9B0CE44-42EE-4048-9702-17B0D15E8419}">
      <text>
        <r>
          <rPr>
            <sz val="9"/>
            <color indexed="81"/>
            <rFont val="Segoe UI"/>
            <family val="2"/>
          </rPr>
          <t>Wenn Abendessen inbegriffen, bitte über Dropdownliste (Pfeiltaste) 1 auswählen</t>
        </r>
      </text>
    </comment>
  </commentList>
</comments>
</file>

<file path=xl/sharedStrings.xml><?xml version="1.0" encoding="utf-8"?>
<sst xmlns="http://schemas.openxmlformats.org/spreadsheetml/2006/main" count="221" uniqueCount="212">
  <si>
    <t xml:space="preserve">REISEKOSTENABRECHNUNG </t>
  </si>
  <si>
    <t>Name:</t>
  </si>
  <si>
    <t>steuerfrei</t>
  </si>
  <si>
    <t>Gesamt:</t>
  </si>
  <si>
    <t>Zeit</t>
  </si>
  <si>
    <t>Stunden</t>
  </si>
  <si>
    <t>-</t>
  </si>
  <si>
    <t>GB London</t>
  </si>
  <si>
    <t>Österreich</t>
  </si>
  <si>
    <t>Belgien</t>
  </si>
  <si>
    <t>Deutschland</t>
  </si>
  <si>
    <t>Niederlande</t>
  </si>
  <si>
    <t>Reiseziel</t>
  </si>
  <si>
    <t>Tschechien</t>
  </si>
  <si>
    <t>P Warschau</t>
  </si>
  <si>
    <t>Ukraine</t>
  </si>
  <si>
    <t>Schweiz</t>
  </si>
  <si>
    <t>Ungarn</t>
  </si>
  <si>
    <t>Erläuterungen</t>
  </si>
  <si>
    <t>Anzahl der Stunden pro Tag errechnet.</t>
  </si>
  <si>
    <r>
      <t>Reisekostensätze Ausland</t>
    </r>
    <r>
      <rPr>
        <sz val="10"/>
        <rFont val="Arial"/>
        <family val="2"/>
      </rPr>
      <t xml:space="preserve"> angegeben sind.</t>
    </r>
  </si>
  <si>
    <t>Durch die Angabe des Ländernamens werden in Kombination mit der Reise-</t>
  </si>
  <si>
    <t>zeit die dazugehörigen Tagessätze aus dem Blatt Reisekostensätze Ausland</t>
  </si>
  <si>
    <t>automatisch in das Reisekostenformular übertragen.</t>
  </si>
  <si>
    <t>Sind in der Spalte Beginn und Ende Uhrzeiten eingetragen,</t>
  </si>
  <si>
    <t xml:space="preserve">die eine Stundenzahl von größer oder gleich 8 ergibt und es </t>
  </si>
  <si>
    <t>Dies läßt sich dadurch beheben, daß entweder die Uhrzeiten entfernt werden</t>
  </si>
  <si>
    <t>oder in die Zelle Reiseland ein Minuszeichen eingegeben wird, wenn die Uhrzeit</t>
  </si>
  <si>
    <t>24:00</t>
  </si>
  <si>
    <t>Um den Tageshöchtssatz zu ermittelt muß die Eingabe wie folgt lauten:</t>
  </si>
  <si>
    <t>Es erscheint bedingt durch das Datumsformat:</t>
  </si>
  <si>
    <t xml:space="preserve">Bitte beachten Sie das in bestimmten Fällen Ausnahmen gibt: </t>
  </si>
  <si>
    <t>Für einige Städte gibt es andere Tagessätze als für den übrigen Teil</t>
  </si>
  <si>
    <t>des Landes:</t>
  </si>
  <si>
    <t>erhalten bleiben soll.</t>
  </si>
  <si>
    <t>der Finanzen bekannt gemacht werden.</t>
  </si>
  <si>
    <t>Schweden</t>
  </si>
  <si>
    <t>Dänemark</t>
  </si>
  <si>
    <t>€</t>
  </si>
  <si>
    <t>Finnland</t>
  </si>
  <si>
    <t>Innerhalb der Spalte Uhrzeit ist eine Rubrik eingefügt, die die</t>
  </si>
  <si>
    <t>In der Spalte Reiseland geben Sie bitte die Namen so ein wie in dem Excel-Blatt</t>
  </si>
  <si>
    <t>Für den Ansatz von Verpflegungmehraufwendungen bei Auslandsdienstreisen</t>
  </si>
  <si>
    <t>Die Uhrzeiten sind wie folgt einzugeben:</t>
  </si>
  <si>
    <t>Rumänien-Bukarest</t>
  </si>
  <si>
    <t>Schweiz-Genf</t>
  </si>
  <si>
    <t>Spesensatz</t>
  </si>
  <si>
    <t>Pauschale Übernachtung Deutschland</t>
  </si>
  <si>
    <t>(außer Genf)</t>
  </si>
  <si>
    <t>Abzug bei Frühstück</t>
  </si>
  <si>
    <t>Abzug bei Mittagessen</t>
  </si>
  <si>
    <t>Abzug bei Abendessen</t>
  </si>
  <si>
    <t>Kilometer-Pauschale für private Kfz-Benutzung</t>
  </si>
  <si>
    <t>je Fahrtkilometer</t>
  </si>
  <si>
    <t>An- und Abreisetag (ohne Mindestabwesenheitszeit)</t>
  </si>
  <si>
    <t>Abwesenheit 24 Stunden</t>
  </si>
  <si>
    <t>20 % Kürzung Verpflegungspauschale</t>
  </si>
  <si>
    <t>40 % Kürzung Verpflegungspauschale</t>
  </si>
  <si>
    <t>An- und Abreisetag sowie Abwesenheitsdauer von mehr als 8 Stunden</t>
  </si>
  <si>
    <t>bei einer Abwesenheit von mindestens 24 Stunden je Kalendertag</t>
  </si>
  <si>
    <t>T Istanbul</t>
  </si>
  <si>
    <t>Frühstück</t>
  </si>
  <si>
    <t>Mittagessen</t>
  </si>
  <si>
    <t>Abendessen</t>
  </si>
  <si>
    <t>rechnerische Kürzung</t>
  </si>
  <si>
    <t>20% Frühstück</t>
  </si>
  <si>
    <t>40% Mittagessen</t>
  </si>
  <si>
    <t>40% Abendessen</t>
  </si>
  <si>
    <t>Ganztagespauschale</t>
  </si>
  <si>
    <t>Stundenpauschale</t>
  </si>
  <si>
    <t>Pauschale bei 0:00 oder 24:00</t>
  </si>
  <si>
    <t>(mit Minuszeichen eingeben)</t>
  </si>
  <si>
    <t>Russland-Moskau</t>
  </si>
  <si>
    <t>Russland-im übrigen</t>
  </si>
  <si>
    <t>Russland-St. Petersburg</t>
  </si>
  <si>
    <t>Island</t>
  </si>
  <si>
    <t>Südafrika-Kapstadt</t>
  </si>
  <si>
    <t>Südafrika-Johannisburg</t>
  </si>
  <si>
    <t>Bulgarien</t>
  </si>
  <si>
    <t>Portugal</t>
  </si>
  <si>
    <t>China - Chengdu</t>
  </si>
  <si>
    <t>China - Hongkong</t>
  </si>
  <si>
    <t>China - Peking</t>
  </si>
  <si>
    <t>China - Shanghai</t>
  </si>
  <si>
    <t>China - im übrigen</t>
  </si>
  <si>
    <t>Griechenland</t>
  </si>
  <si>
    <t>Griechenland - Athen</t>
  </si>
  <si>
    <t>Luxemburg</t>
  </si>
  <si>
    <t>Malta</t>
  </si>
  <si>
    <t>China - Kanton</t>
  </si>
  <si>
    <t>Rumänien-im übrigen</t>
  </si>
  <si>
    <t>Schweiz-im übrigen</t>
  </si>
  <si>
    <t>Südafrika-im übrigen</t>
  </si>
  <si>
    <t>USA-im übrigen</t>
  </si>
  <si>
    <t>USA-Chicago</t>
  </si>
  <si>
    <t>USA-New York</t>
  </si>
  <si>
    <t>USA-Boston</t>
  </si>
  <si>
    <t>USA-Atlanta</t>
  </si>
  <si>
    <t>USA-Houston</t>
  </si>
  <si>
    <t>USA-Los Angeles</t>
  </si>
  <si>
    <t>USA-Miami</t>
  </si>
  <si>
    <t>USA-San Francisco</t>
  </si>
  <si>
    <t>USA-Washington D.C.</t>
  </si>
  <si>
    <r>
      <t>Bitte entfernen Sie</t>
    </r>
    <r>
      <rPr>
        <b/>
        <u/>
        <sz val="12"/>
        <rFont val="Arial"/>
        <family val="2"/>
      </rPr>
      <t xml:space="preserve"> nicht</t>
    </r>
    <r>
      <rPr>
        <b/>
        <u/>
        <sz val="10"/>
        <rFont val="Arial"/>
        <family val="2"/>
      </rPr>
      <t xml:space="preserve"> das Blatt Reisekostensätze Ausland !</t>
    </r>
  </si>
  <si>
    <t>wird kein Land eingetragen erscheint  der Fehlerwert +NV.</t>
  </si>
  <si>
    <t>gelten unterschiedliche Pauschbeträge, die vom Bundesministerium</t>
  </si>
  <si>
    <t>Argentinien</t>
  </si>
  <si>
    <t>Australien - Canberra</t>
  </si>
  <si>
    <t>Australien - Sydney</t>
  </si>
  <si>
    <t>Australien - im Übrigen</t>
  </si>
  <si>
    <t>Indien - Chennai</t>
  </si>
  <si>
    <t>Indien - Kalkutta</t>
  </si>
  <si>
    <t>Indien - Mumbai</t>
  </si>
  <si>
    <t>Indien - Neu Delhi</t>
  </si>
  <si>
    <t>Indien - im Übrigen</t>
  </si>
  <si>
    <t>Estland</t>
  </si>
  <si>
    <t>Iran</t>
  </si>
  <si>
    <t>Japan - Tokio</t>
  </si>
  <si>
    <t>Japan - im Übrigen</t>
  </si>
  <si>
    <t>Malaysia</t>
  </si>
  <si>
    <t>Marokko</t>
  </si>
  <si>
    <t>Mexiko</t>
  </si>
  <si>
    <t>Neuseeland</t>
  </si>
  <si>
    <t>Norwegen</t>
  </si>
  <si>
    <t>Lettland</t>
  </si>
  <si>
    <t>Litauen</t>
  </si>
  <si>
    <t>Korea, Republik (Südkorea)</t>
  </si>
  <si>
    <t>Singapur</t>
  </si>
  <si>
    <t>Thailand</t>
  </si>
  <si>
    <t>Vietnam</t>
  </si>
  <si>
    <t>Brasilien - Brasilia</t>
  </si>
  <si>
    <t>Brasilien - Rio de Janeiro</t>
  </si>
  <si>
    <t>Brasilien - Sao Paulo</t>
  </si>
  <si>
    <t>Brasilien - im Übrigen</t>
  </si>
  <si>
    <t>Slowakische Republik</t>
  </si>
  <si>
    <t>Slowenien</t>
  </si>
  <si>
    <t>Liechtenstein</t>
  </si>
  <si>
    <t>Kanada-Ottawa</t>
  </si>
  <si>
    <t>Kanada-Toronto</t>
  </si>
  <si>
    <t>Kanada-Vancouver</t>
  </si>
  <si>
    <t>Kanada-im übrigen</t>
  </si>
  <si>
    <t>Vereinigte Arabische Emirate</t>
  </si>
  <si>
    <t>Italien - Mailand</t>
  </si>
  <si>
    <t>Italien -  Rom</t>
  </si>
  <si>
    <t>Italien - im Übrigen</t>
  </si>
  <si>
    <t>Polen - Danzig</t>
  </si>
  <si>
    <t>Polen - Krakau</t>
  </si>
  <si>
    <t>Polen - Warschau</t>
  </si>
  <si>
    <t>Polen - im Übrigen</t>
  </si>
  <si>
    <t>Spanien - Barcelona</t>
  </si>
  <si>
    <t>Spanien - kanarische Inseln</t>
  </si>
  <si>
    <t>Spanien - Madrid</t>
  </si>
  <si>
    <t>Spanien - Palma de Mallorca</t>
  </si>
  <si>
    <t>Spanien - im Übrigen</t>
  </si>
  <si>
    <t>Frankreich - Lyon</t>
  </si>
  <si>
    <t>Frankreich - Marseulle</t>
  </si>
  <si>
    <t>Frankreich - Paris</t>
  </si>
  <si>
    <t>Frankreich - Straßburg</t>
  </si>
  <si>
    <t>Frankreich - im Übrigen</t>
  </si>
  <si>
    <t>Türkei - im Übrigen</t>
  </si>
  <si>
    <t>Türkei -  Istanbul</t>
  </si>
  <si>
    <t>Türkei - Izmir</t>
  </si>
  <si>
    <t>Großbritannien - London</t>
  </si>
  <si>
    <t>Großbritannien - im Übrigen</t>
  </si>
  <si>
    <t xml:space="preserve"> </t>
  </si>
  <si>
    <t>ist der entsprechende Pauschbetrag des Ortes maßgebend, der vor 24 Uhr Ortszeit erreicht wird</t>
  </si>
  <si>
    <t xml:space="preserve">Bei der Abreise vom Ausland in das Inland oder vom Inland in das Ausland ist der entsprechende </t>
  </si>
  <si>
    <r>
      <t>Bei der Anreise vom Inland in das Ausland oder vom Ausland in das Inland jeweils</t>
    </r>
    <r>
      <rPr>
        <b/>
        <sz val="10"/>
        <rFont val="Arial"/>
        <family val="2"/>
      </rPr>
      <t xml:space="preserve"> ohne Tätigwerden</t>
    </r>
  </si>
  <si>
    <r>
      <t>Pauschbetrag des</t>
    </r>
    <r>
      <rPr>
        <b/>
        <sz val="10"/>
        <rFont val="Arial"/>
        <family val="2"/>
      </rPr>
      <t xml:space="preserve"> letzten Tätigkeitsortes</t>
    </r>
    <r>
      <rPr>
        <sz val="10"/>
        <rFont val="Arial"/>
        <family val="2"/>
      </rPr>
      <t xml:space="preserve"> maßgebend.</t>
    </r>
  </si>
  <si>
    <t>Indien - Bangalore</t>
  </si>
  <si>
    <t>Polen - Breslau</t>
  </si>
  <si>
    <t>Russland - Jekaterinburg</t>
  </si>
  <si>
    <t>Vorschuss:</t>
  </si>
  <si>
    <t>TAG</t>
  </si>
  <si>
    <t>ZEIT</t>
  </si>
  <si>
    <t>REISELAND</t>
  </si>
  <si>
    <t>REISEZWECK / ZIELORT</t>
  </si>
  <si>
    <t>Monat / Jahr:</t>
  </si>
  <si>
    <t>alle Beträge in Euro</t>
  </si>
  <si>
    <t>SUMME:</t>
  </si>
  <si>
    <t>Auszahlung der Reisekosten durch:</t>
  </si>
  <si>
    <t>Datum, Unterschrift:</t>
  </si>
  <si>
    <t>Auszahlung</t>
  </si>
  <si>
    <t>Überweisung auf Konto:</t>
  </si>
  <si>
    <t>Verpflegungs-
pauschale</t>
  </si>
  <si>
    <t>Kürzung der Verpflegungs-pauschale</t>
  </si>
  <si>
    <t>von</t>
  </si>
  <si>
    <t>bis</t>
  </si>
  <si>
    <t>Std.</t>
  </si>
  <si>
    <r>
      <t xml:space="preserve">gefahrene
</t>
    </r>
    <r>
      <rPr>
        <b/>
        <sz val="10"/>
        <rFont val="Arial"/>
        <family val="2"/>
      </rPr>
      <t>KM</t>
    </r>
  </si>
  <si>
    <t>brutto</t>
  </si>
  <si>
    <t>netto</t>
  </si>
  <si>
    <t>(z.B. Hotel oder privat)</t>
  </si>
  <si>
    <t>(z.B. Bahn, Flug, Mietwagen etc.)</t>
  </si>
  <si>
    <t>(z.B. Tanken, Parken, Telefon, Porto, Büro-material etc.)</t>
  </si>
  <si>
    <t>PKW über 20 km Entfernung</t>
  </si>
  <si>
    <t>PKW bis 20 km Entfernung</t>
  </si>
  <si>
    <t>VERPFLEGUNGS-
PAUSCHALE</t>
  </si>
  <si>
    <t>KM-
PAUSCHALE</t>
  </si>
  <si>
    <t>BEWIRTUNG</t>
  </si>
  <si>
    <t>ÜBER-
NACHTUNG</t>
  </si>
  <si>
    <t>VERKEHRS-MITTEL</t>
  </si>
  <si>
    <t>SONSTIGES</t>
  </si>
  <si>
    <t>Bitte Notizen zum Ausfüllen der Felder beachten!</t>
  </si>
  <si>
    <t>(Reiseland / Zeit / Verpflegung)</t>
  </si>
  <si>
    <t>(EUR 0,30 bis 20 km; EUR 0,38 ab 21 km)</t>
  </si>
  <si>
    <t>Unterschrift Auftraggeber:</t>
  </si>
  <si>
    <t>- Vorschuss:</t>
  </si>
  <si>
    <t>Unternehmensbezeichnung:</t>
  </si>
  <si>
    <t>Barzahlung</t>
  </si>
  <si>
    <t>Motorrad, -roller, Moped / Mofa, E-Bike</t>
  </si>
  <si>
    <t>Abwesenheit von mehr als 8 Stunden bei eintägigen Geschäftsreisen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</si>
</sst>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€&quot;_-;\-* #,##0.00\ &quot;€&quot;_-;_-* &quot;-&quot;??\ &quot;€&quot;_-;_-@_-"/>
    <numFmt numFmtId="164" formatCode="_(&quot;€&quot;* #,##0.00_);_(&quot;€&quot;* \(#,##0.00\);_(&quot;€&quot;* &quot;-&quot;??_);_(@_)"/>
    <numFmt numFmtId="165" formatCode="h:mm"/>
    <numFmt numFmtId="166" formatCode="#,##0.00\ \€"/>
    <numFmt numFmtId="167" formatCode="#,##0.00\ &quot;€&quot;"/>
    <numFmt numFmtId="168" formatCode="[hh]:mm"/>
    <numFmt numFmtId="169" formatCode="_-* #,##0.00\ [$€-407]_-;\-* #,##0.00\ [$€-407]_-;_-* &quot;-&quot;??\ [$€-407]_-;_-@_-"/>
  </numFmts>
  <fonts count="34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14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u/>
      <sz val="10"/>
      <name val="Arial"/>
      <family val="2"/>
    </font>
    <font>
      <b/>
      <u/>
      <sz val="12"/>
      <name val="Arial"/>
      <family val="2"/>
    </font>
    <font>
      <sz val="7"/>
      <name val="Small Fonts"/>
      <family val="2"/>
    </font>
    <font>
      <u/>
      <sz val="10"/>
      <name val="Arial"/>
      <family val="2"/>
    </font>
    <font>
      <sz val="10"/>
      <color rgb="FF000000"/>
      <name val="Verdana"/>
      <family val="2"/>
    </font>
    <font>
      <b/>
      <sz val="20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b/>
      <sz val="10"/>
      <name val="MS Sans Serif"/>
    </font>
    <font>
      <sz val="9"/>
      <color indexed="81"/>
      <name val="Segoe UI"/>
      <family val="2"/>
    </font>
    <font>
      <sz val="10"/>
      <color theme="0"/>
      <name val="Arial"/>
      <family val="2"/>
    </font>
    <font>
      <sz val="7"/>
      <name val="Arial"/>
      <family val="2"/>
    </font>
    <font>
      <sz val="16"/>
      <name val="Arial"/>
      <family val="2"/>
    </font>
    <font>
      <b/>
      <sz val="18"/>
      <name val="Arial"/>
      <family val="2"/>
    </font>
    <font>
      <sz val="18"/>
      <name val="Arial"/>
      <family val="2"/>
    </font>
    <font>
      <sz val="12"/>
      <color theme="0"/>
      <name val="Arial"/>
      <family val="2"/>
    </font>
    <font>
      <i/>
      <sz val="10"/>
      <name val="Arial"/>
      <family val="2"/>
    </font>
    <font>
      <i/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DCCFF"/>
        <bgColor indexed="64"/>
      </patternFill>
    </fill>
    <fill>
      <patternFill patternType="solid">
        <fgColor rgb="FFF5F5F5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</borders>
  <cellStyleXfs count="4">
    <xf numFmtId="0" fontId="0" fillId="0" borderId="0"/>
    <xf numFmtId="0" fontId="9" fillId="0" borderId="0"/>
    <xf numFmtId="0" fontId="3" fillId="0" borderId="0"/>
    <xf numFmtId="164" fontId="22" fillId="0" borderId="0" applyFont="0" applyFill="0" applyBorder="0" applyAlignment="0" applyProtection="0"/>
  </cellStyleXfs>
  <cellXfs count="249">
    <xf numFmtId="0" fontId="0" fillId="0" borderId="0" xfId="0"/>
    <xf numFmtId="0" fontId="0" fillId="0" borderId="0" xfId="0" applyProtection="1">
      <protection locked="0"/>
    </xf>
    <xf numFmtId="0" fontId="12" fillId="0" borderId="5" xfId="0" applyFont="1" applyBorder="1" applyAlignment="1">
      <alignment horizontal="right" vertical="center"/>
    </xf>
    <xf numFmtId="0" fontId="12" fillId="0" borderId="11" xfId="0" applyFont="1" applyBorder="1"/>
    <xf numFmtId="0" fontId="0" fillId="0" borderId="5" xfId="0" applyBorder="1"/>
    <xf numFmtId="0" fontId="0" fillId="0" borderId="0" xfId="0" applyAlignment="1" applyProtection="1">
      <alignment horizontal="center"/>
      <protection locked="0"/>
    </xf>
    <xf numFmtId="0" fontId="12" fillId="0" borderId="0" xfId="0" applyFont="1"/>
    <xf numFmtId="0" fontId="16" fillId="0" borderId="0" xfId="0" applyFont="1"/>
    <xf numFmtId="20" fontId="0" fillId="0" borderId="0" xfId="0" applyNumberFormat="1"/>
    <xf numFmtId="1" fontId="0" fillId="0" borderId="0" xfId="0" quotePrefix="1" applyNumberFormat="1" applyAlignment="1">
      <alignment horizontal="right"/>
    </xf>
    <xf numFmtId="0" fontId="9" fillId="0" borderId="0" xfId="0" applyFont="1"/>
    <xf numFmtId="0" fontId="19" fillId="0" borderId="0" xfId="0" applyFont="1"/>
    <xf numFmtId="0" fontId="9" fillId="0" borderId="12" xfId="0" applyFont="1" applyBorder="1" applyAlignment="1">
      <alignment horizontal="right" wrapText="1"/>
    </xf>
    <xf numFmtId="0" fontId="2" fillId="0" borderId="12" xfId="0" applyFont="1" applyBorder="1" applyAlignment="1">
      <alignment wrapText="1"/>
    </xf>
    <xf numFmtId="0" fontId="0" fillId="0" borderId="12" xfId="0" applyBorder="1" applyAlignment="1">
      <alignment horizontal="right"/>
    </xf>
    <xf numFmtId="0" fontId="0" fillId="0" borderId="12" xfId="0" applyBorder="1"/>
    <xf numFmtId="4" fontId="0" fillId="0" borderId="12" xfId="0" applyNumberFormat="1" applyBorder="1"/>
    <xf numFmtId="0" fontId="2" fillId="0" borderId="5" xfId="0" applyFont="1" applyBorder="1"/>
    <xf numFmtId="0" fontId="2" fillId="0" borderId="0" xfId="0" applyFont="1"/>
    <xf numFmtId="0" fontId="17" fillId="0" borderId="0" xfId="0" applyFont="1"/>
    <xf numFmtId="0" fontId="2" fillId="2" borderId="1" xfId="2" applyFont="1" applyFill="1" applyBorder="1" applyProtection="1">
      <protection locked="0"/>
    </xf>
    <xf numFmtId="0" fontId="2" fillId="2" borderId="1" xfId="2" applyFont="1" applyFill="1" applyBorder="1"/>
    <xf numFmtId="0" fontId="2" fillId="2" borderId="1" xfId="2" applyFont="1" applyFill="1" applyBorder="1" applyAlignment="1" applyProtection="1">
      <alignment horizontal="center"/>
      <protection locked="0"/>
    </xf>
    <xf numFmtId="0" fontId="2" fillId="2" borderId="10" xfId="2" applyFont="1" applyFill="1" applyBorder="1" applyAlignment="1" applyProtection="1">
      <alignment horizontal="center" wrapText="1"/>
      <protection locked="0"/>
    </xf>
    <xf numFmtId="1" fontId="10" fillId="2" borderId="7" xfId="2" applyNumberFormat="1" applyFont="1" applyFill="1" applyBorder="1" applyAlignment="1">
      <alignment horizontal="center" vertical="center"/>
    </xf>
    <xf numFmtId="0" fontId="2" fillId="2" borderId="8" xfId="2" applyFont="1" applyFill="1" applyBorder="1" applyAlignment="1" applyProtection="1">
      <alignment horizontal="center" vertical="center" shrinkToFit="1"/>
      <protection locked="0"/>
    </xf>
    <xf numFmtId="14" fontId="6" fillId="2" borderId="9" xfId="2" applyNumberFormat="1" applyFont="1" applyFill="1" applyBorder="1" applyAlignment="1">
      <alignment horizontal="left" vertical="center"/>
    </xf>
    <xf numFmtId="14" fontId="6" fillId="2" borderId="6" xfId="2" applyNumberFormat="1" applyFont="1" applyFill="1" applyBorder="1" applyAlignment="1">
      <alignment horizontal="left" vertical="center"/>
    </xf>
    <xf numFmtId="0" fontId="5" fillId="2" borderId="9" xfId="2" applyFont="1" applyFill="1" applyBorder="1"/>
    <xf numFmtId="2" fontId="5" fillId="2" borderId="9" xfId="2" applyNumberFormat="1" applyFont="1" applyFill="1" applyBorder="1" applyProtection="1">
      <protection locked="0"/>
    </xf>
    <xf numFmtId="0" fontId="5" fillId="2" borderId="9" xfId="2" applyFont="1" applyFill="1" applyBorder="1" applyProtection="1">
      <protection locked="0"/>
    </xf>
    <xf numFmtId="9" fontId="13" fillId="2" borderId="10" xfId="2" applyNumberFormat="1" applyFont="1" applyFill="1" applyBorder="1" applyProtection="1">
      <protection locked="0"/>
    </xf>
    <xf numFmtId="2" fontId="14" fillId="2" borderId="9" xfId="2" applyNumberFormat="1" applyFont="1" applyFill="1" applyBorder="1" applyProtection="1">
      <protection locked="0"/>
    </xf>
    <xf numFmtId="0" fontId="5" fillId="2" borderId="2" xfId="2" applyFont="1" applyFill="1" applyBorder="1" applyProtection="1">
      <protection locked="0"/>
    </xf>
    <xf numFmtId="0" fontId="17" fillId="0" borderId="0" xfId="1" applyFont="1" applyAlignment="1" applyProtection="1">
      <alignment horizontal="center"/>
      <protection hidden="1"/>
    </xf>
    <xf numFmtId="0" fontId="6" fillId="0" borderId="0" xfId="1" applyFont="1" applyAlignment="1" applyProtection="1">
      <alignment horizontal="center"/>
      <protection hidden="1"/>
    </xf>
    <xf numFmtId="0" fontId="6" fillId="0" borderId="0" xfId="1" applyFont="1" applyProtection="1">
      <protection hidden="1"/>
    </xf>
    <xf numFmtId="168" fontId="6" fillId="0" borderId="0" xfId="1" applyNumberFormat="1" applyFont="1" applyAlignment="1" applyProtection="1">
      <alignment horizontal="center"/>
      <protection hidden="1"/>
    </xf>
    <xf numFmtId="0" fontId="6" fillId="0" borderId="0" xfId="1" applyFont="1" applyAlignment="1" applyProtection="1">
      <alignment horizontal="left"/>
      <protection hidden="1"/>
    </xf>
    <xf numFmtId="167" fontId="17" fillId="0" borderId="0" xfId="1" applyNumberFormat="1" applyFont="1" applyAlignment="1" applyProtection="1">
      <alignment horizontal="center"/>
      <protection hidden="1"/>
    </xf>
    <xf numFmtId="169" fontId="1" fillId="2" borderId="0" xfId="3" applyNumberFormat="1" applyFont="1" applyFill="1" applyBorder="1" applyProtection="1">
      <protection locked="0"/>
    </xf>
    <xf numFmtId="169" fontId="1" fillId="2" borderId="2" xfId="3" applyNumberFormat="1" applyFont="1" applyFill="1" applyBorder="1" applyProtection="1">
      <protection locked="0"/>
    </xf>
    <xf numFmtId="169" fontId="5" fillId="2" borderId="0" xfId="3" applyNumberFormat="1" applyFont="1" applyFill="1" applyBorder="1" applyProtection="1"/>
    <xf numFmtId="0" fontId="2" fillId="2" borderId="16" xfId="2" applyFont="1" applyFill="1" applyBorder="1" applyProtection="1">
      <protection locked="0"/>
    </xf>
    <xf numFmtId="0" fontId="2" fillId="2" borderId="17" xfId="2" applyFont="1" applyFill="1" applyBorder="1" applyProtection="1">
      <protection locked="0"/>
    </xf>
    <xf numFmtId="0" fontId="1" fillId="3" borderId="5" xfId="0" applyFont="1" applyFill="1" applyBorder="1"/>
    <xf numFmtId="0" fontId="7" fillId="3" borderId="2" xfId="2" applyFont="1" applyFill="1" applyBorder="1"/>
    <xf numFmtId="0" fontId="2" fillId="3" borderId="2" xfId="2" applyFont="1" applyFill="1" applyBorder="1" applyProtection="1">
      <protection locked="0"/>
    </xf>
    <xf numFmtId="0" fontId="5" fillId="3" borderId="2" xfId="2" applyFont="1" applyFill="1" applyBorder="1" applyAlignment="1" applyProtection="1">
      <alignment horizontal="center"/>
      <protection locked="0"/>
    </xf>
    <xf numFmtId="0" fontId="5" fillId="3" borderId="6" xfId="2" applyFont="1" applyFill="1" applyBorder="1" applyAlignment="1" applyProtection="1">
      <alignment horizontal="center"/>
      <protection locked="0"/>
    </xf>
    <xf numFmtId="0" fontId="5" fillId="3" borderId="5" xfId="2" applyFont="1" applyFill="1" applyBorder="1" applyAlignment="1" applyProtection="1">
      <alignment horizontal="center"/>
      <protection locked="0"/>
    </xf>
    <xf numFmtId="0" fontId="2" fillId="2" borderId="10" xfId="2" applyFont="1" applyFill="1" applyBorder="1" applyAlignment="1">
      <alignment horizontal="center" wrapText="1"/>
    </xf>
    <xf numFmtId="0" fontId="1" fillId="2" borderId="10" xfId="2" applyFont="1" applyFill="1" applyBorder="1" applyAlignment="1" applyProtection="1">
      <alignment horizontal="center" wrapText="1"/>
      <protection locked="0"/>
    </xf>
    <xf numFmtId="0" fontId="27" fillId="0" borderId="10" xfId="2" applyFont="1" applyBorder="1" applyAlignment="1" applyProtection="1">
      <alignment horizontal="center" wrapText="1"/>
      <protection locked="0"/>
    </xf>
    <xf numFmtId="0" fontId="2" fillId="2" borderId="3" xfId="2" applyFont="1" applyFill="1" applyBorder="1" applyAlignment="1" applyProtection="1">
      <alignment horizontal="center"/>
      <protection locked="0"/>
    </xf>
    <xf numFmtId="0" fontId="2" fillId="2" borderId="3" xfId="2" applyFont="1" applyFill="1" applyBorder="1" applyAlignment="1">
      <alignment horizontal="center"/>
    </xf>
    <xf numFmtId="0" fontId="10" fillId="2" borderId="7" xfId="2" applyFont="1" applyFill="1" applyBorder="1" applyAlignment="1" applyProtection="1">
      <alignment horizontal="center" vertical="center"/>
      <protection locked="0"/>
    </xf>
    <xf numFmtId="0" fontId="18" fillId="2" borderId="10" xfId="2" applyFont="1" applyFill="1" applyBorder="1" applyAlignment="1" applyProtection="1">
      <alignment horizontal="center" wrapText="1"/>
      <protection locked="0"/>
    </xf>
    <xf numFmtId="0" fontId="27" fillId="2" borderId="10" xfId="2" applyFont="1" applyFill="1" applyBorder="1" applyAlignment="1" applyProtection="1">
      <alignment horizontal="center" wrapText="1"/>
      <protection locked="0"/>
    </xf>
    <xf numFmtId="0" fontId="2" fillId="2" borderId="10" xfId="2" applyFont="1" applyFill="1" applyBorder="1" applyAlignment="1" applyProtection="1">
      <alignment horizontal="center"/>
      <protection locked="0"/>
    </xf>
    <xf numFmtId="0" fontId="1" fillId="2" borderId="3" xfId="2" applyFont="1" applyFill="1" applyBorder="1" applyAlignment="1" applyProtection="1">
      <alignment horizontal="center"/>
      <protection locked="0"/>
    </xf>
    <xf numFmtId="3" fontId="5" fillId="2" borderId="8" xfId="2" applyNumberFormat="1" applyFont="1" applyFill="1" applyBorder="1" applyAlignment="1" applyProtection="1">
      <alignment vertical="center"/>
      <protection locked="0"/>
    </xf>
    <xf numFmtId="4" fontId="5" fillId="2" borderId="8" xfId="2" applyNumberFormat="1" applyFont="1" applyFill="1" applyBorder="1" applyAlignment="1">
      <alignment vertical="center"/>
    </xf>
    <xf numFmtId="4" fontId="5" fillId="2" borderId="8" xfId="2" applyNumberFormat="1" applyFont="1" applyFill="1" applyBorder="1" applyAlignment="1" applyProtection="1">
      <alignment vertical="center"/>
      <protection locked="0"/>
    </xf>
    <xf numFmtId="4" fontId="5" fillId="2" borderId="7" xfId="2" applyNumberFormat="1" applyFont="1" applyFill="1" applyBorder="1" applyAlignment="1" applyProtection="1">
      <alignment vertical="center"/>
      <protection locked="0"/>
    </xf>
    <xf numFmtId="4" fontId="5" fillId="2" borderId="13" xfId="2" applyNumberFormat="1" applyFont="1" applyFill="1" applyBorder="1" applyAlignment="1" applyProtection="1">
      <alignment vertical="center"/>
      <protection locked="0"/>
    </xf>
    <xf numFmtId="3" fontId="6" fillId="2" borderId="9" xfId="2" applyNumberFormat="1" applyFont="1" applyFill="1" applyBorder="1" applyAlignment="1">
      <alignment vertical="center"/>
    </xf>
    <xf numFmtId="4" fontId="6" fillId="2" borderId="6" xfId="2" applyNumberFormat="1" applyFont="1" applyFill="1" applyBorder="1" applyAlignment="1">
      <alignment vertical="center"/>
    </xf>
    <xf numFmtId="4" fontId="6" fillId="2" borderId="2" xfId="2" applyNumberFormat="1" applyFont="1" applyFill="1" applyBorder="1" applyAlignment="1">
      <alignment vertical="center"/>
    </xf>
    <xf numFmtId="4" fontId="6" fillId="2" borderId="9" xfId="2" applyNumberFormat="1" applyFont="1" applyFill="1" applyBorder="1" applyAlignment="1">
      <alignment vertical="center"/>
    </xf>
    <xf numFmtId="20" fontId="8" fillId="2" borderId="7" xfId="2" applyNumberFormat="1" applyFont="1" applyFill="1" applyBorder="1" applyAlignment="1" applyProtection="1">
      <alignment horizontal="center" vertical="center"/>
      <protection locked="0"/>
    </xf>
    <xf numFmtId="1" fontId="8" fillId="2" borderId="7" xfId="2" applyNumberFormat="1" applyFont="1" applyFill="1" applyBorder="1" applyAlignment="1">
      <alignment horizontal="center" vertical="center"/>
    </xf>
    <xf numFmtId="165" fontId="8" fillId="2" borderId="7" xfId="2" applyNumberFormat="1" applyFont="1" applyFill="1" applyBorder="1" applyAlignment="1">
      <alignment horizontal="center" vertical="center"/>
    </xf>
    <xf numFmtId="14" fontId="5" fillId="2" borderId="7" xfId="2" applyNumberFormat="1" applyFont="1" applyFill="1" applyBorder="1" applyAlignment="1" applyProtection="1">
      <alignment horizontal="center" vertical="center"/>
      <protection locked="0"/>
    </xf>
    <xf numFmtId="0" fontId="7" fillId="3" borderId="3" xfId="2" applyFont="1" applyFill="1" applyBorder="1"/>
    <xf numFmtId="0" fontId="7" fillId="3" borderId="4" xfId="2" applyFont="1" applyFill="1" applyBorder="1"/>
    <xf numFmtId="0" fontId="13" fillId="3" borderId="3" xfId="2" applyFont="1" applyFill="1" applyBorder="1"/>
    <xf numFmtId="0" fontId="15" fillId="3" borderId="3" xfId="2" applyFont="1" applyFill="1" applyBorder="1"/>
    <xf numFmtId="0" fontId="5" fillId="0" borderId="0" xfId="1" applyFont="1" applyAlignment="1" applyProtection="1">
      <alignment horizontal="center"/>
      <protection hidden="1"/>
    </xf>
    <xf numFmtId="0" fontId="5" fillId="0" borderId="0" xfId="1" applyFont="1" applyProtection="1">
      <protection hidden="1"/>
    </xf>
    <xf numFmtId="167" fontId="5" fillId="0" borderId="0" xfId="1" applyNumberFormat="1" applyFont="1" applyAlignment="1" applyProtection="1">
      <alignment horizontal="center"/>
      <protection hidden="1"/>
    </xf>
    <xf numFmtId="20" fontId="31" fillId="0" borderId="0" xfId="1" applyNumberFormat="1" applyFont="1" applyAlignment="1" applyProtection="1">
      <alignment horizontal="center"/>
      <protection hidden="1"/>
    </xf>
    <xf numFmtId="168" fontId="31" fillId="0" borderId="0" xfId="1" applyNumberFormat="1" applyFont="1" applyAlignment="1" applyProtection="1">
      <alignment horizontal="center"/>
      <protection hidden="1"/>
    </xf>
    <xf numFmtId="168" fontId="5" fillId="0" borderId="0" xfId="1" applyNumberFormat="1" applyFont="1" applyAlignment="1" applyProtection="1">
      <alignment horizontal="center"/>
      <protection hidden="1"/>
    </xf>
    <xf numFmtId="2" fontId="5" fillId="0" borderId="0" xfId="1" applyNumberFormat="1" applyFont="1" applyAlignment="1" applyProtection="1">
      <alignment horizontal="center"/>
      <protection hidden="1"/>
    </xf>
    <xf numFmtId="0" fontId="32" fillId="0" borderId="0" xfId="0" applyFont="1"/>
    <xf numFmtId="0" fontId="5" fillId="0" borderId="0" xfId="1" applyFont="1" applyAlignment="1" applyProtection="1">
      <alignment horizontal="left"/>
      <protection hidden="1"/>
    </xf>
    <xf numFmtId="0" fontId="33" fillId="0" borderId="0" xfId="0" applyFont="1"/>
    <xf numFmtId="14" fontId="5" fillId="2" borderId="21" xfId="2" applyNumberFormat="1" applyFont="1" applyFill="1" applyBorder="1" applyAlignment="1" applyProtection="1">
      <alignment vertical="center"/>
      <protection locked="0"/>
    </xf>
    <xf numFmtId="0" fontId="5" fillId="0" borderId="22" xfId="0" applyFont="1" applyBorder="1" applyAlignment="1">
      <alignment vertical="center"/>
    </xf>
    <xf numFmtId="0" fontId="1" fillId="2" borderId="3" xfId="2" applyFont="1" applyFill="1" applyBorder="1" applyAlignment="1" applyProtection="1">
      <alignment horizontal="center"/>
      <protection locked="0"/>
    </xf>
    <xf numFmtId="0" fontId="1" fillId="0" borderId="5" xfId="0" applyFont="1" applyBorder="1" applyAlignment="1">
      <alignment horizontal="center"/>
    </xf>
    <xf numFmtId="49" fontId="4" fillId="0" borderId="18" xfId="0" applyNumberFormat="1" applyFont="1" applyBorder="1"/>
    <xf numFmtId="49" fontId="4" fillId="0" borderId="19" xfId="0" applyNumberFormat="1" applyFont="1" applyBorder="1"/>
    <xf numFmtId="49" fontId="4" fillId="0" borderId="2" xfId="0" applyNumberFormat="1" applyFont="1" applyBorder="1"/>
    <xf numFmtId="49" fontId="4" fillId="0" borderId="6" xfId="0" applyNumberFormat="1" applyFont="1" applyBorder="1"/>
    <xf numFmtId="0" fontId="4" fillId="2" borderId="20" xfId="2" applyFont="1" applyFill="1" applyBorder="1" applyAlignment="1" applyProtection="1">
      <alignment horizontal="left"/>
      <protection locked="0"/>
    </xf>
    <xf numFmtId="0" fontId="4" fillId="0" borderId="19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4" fillId="2" borderId="3" xfId="2" applyFont="1" applyFill="1" applyBorder="1" applyAlignment="1" applyProtection="1">
      <alignment horizontal="left"/>
      <protection locked="0"/>
    </xf>
    <xf numFmtId="0" fontId="4" fillId="0" borderId="5" xfId="0" applyFont="1" applyBorder="1" applyAlignment="1">
      <alignment horizontal="left"/>
    </xf>
    <xf numFmtId="0" fontId="2" fillId="2" borderId="14" xfId="2" applyFont="1" applyFill="1" applyBorder="1" applyProtection="1">
      <protection locked="0"/>
    </xf>
    <xf numFmtId="0" fontId="2" fillId="2" borderId="15" xfId="2" applyFont="1" applyFill="1" applyBorder="1" applyProtection="1">
      <protection locked="0"/>
    </xf>
    <xf numFmtId="0" fontId="2" fillId="2" borderId="15" xfId="2" applyFont="1" applyFill="1" applyBorder="1" applyAlignment="1" applyProtection="1">
      <alignment horizontal="center"/>
      <protection locked="0"/>
    </xf>
    <xf numFmtId="0" fontId="2" fillId="2" borderId="15" xfId="2" applyFont="1" applyFill="1" applyBorder="1"/>
    <xf numFmtId="0" fontId="2" fillId="2" borderId="11" xfId="2" applyFont="1" applyFill="1" applyBorder="1" applyProtection="1">
      <protection locked="0"/>
    </xf>
    <xf numFmtId="0" fontId="21" fillId="2" borderId="3" xfId="2" applyFont="1" applyFill="1" applyBorder="1" applyProtection="1">
      <protection locked="0"/>
    </xf>
    <xf numFmtId="0" fontId="2" fillId="2" borderId="5" xfId="2" applyFont="1" applyFill="1" applyBorder="1" applyProtection="1">
      <protection locked="0"/>
    </xf>
    <xf numFmtId="0" fontId="2" fillId="4" borderId="20" xfId="2" applyFont="1" applyFill="1" applyBorder="1" applyAlignment="1" applyProtection="1">
      <alignment horizontal="left"/>
      <protection locked="0"/>
    </xf>
    <xf numFmtId="0" fontId="2" fillId="4" borderId="18" xfId="2" applyFont="1" applyFill="1" applyBorder="1"/>
    <xf numFmtId="0" fontId="2" fillId="4" borderId="5" xfId="2" applyFont="1" applyFill="1" applyBorder="1"/>
    <xf numFmtId="0" fontId="4" fillId="4" borderId="3" xfId="2" applyFont="1" applyFill="1" applyBorder="1" applyAlignment="1" applyProtection="1">
      <alignment horizontal="left"/>
      <protection locked="0"/>
    </xf>
    <xf numFmtId="0" fontId="4" fillId="4" borderId="5" xfId="2" applyFont="1" applyFill="1" applyBorder="1" applyAlignment="1" applyProtection="1">
      <alignment horizontal="left"/>
      <protection locked="0"/>
    </xf>
    <xf numFmtId="0" fontId="5" fillId="4" borderId="3" xfId="2" applyFont="1" applyFill="1" applyBorder="1" applyAlignment="1" applyProtection="1">
      <alignment horizontal="left"/>
      <protection locked="0"/>
    </xf>
    <xf numFmtId="0" fontId="5" fillId="4" borderId="5" xfId="2" applyFont="1" applyFill="1" applyBorder="1"/>
    <xf numFmtId="0" fontId="2" fillId="5" borderId="23" xfId="2" applyFont="1" applyFill="1" applyBorder="1" applyProtection="1">
      <protection locked="0"/>
    </xf>
    <xf numFmtId="0" fontId="23" fillId="5" borderId="9" xfId="2" applyFont="1" applyFill="1" applyBorder="1" applyProtection="1">
      <protection locked="0"/>
    </xf>
    <xf numFmtId="0" fontId="0" fillId="5" borderId="10" xfId="0" applyFill="1" applyBorder="1" applyProtection="1">
      <protection locked="0"/>
    </xf>
    <xf numFmtId="0" fontId="23" fillId="5" borderId="4" xfId="2" applyFont="1" applyFill="1" applyBorder="1" applyProtection="1">
      <protection locked="0"/>
    </xf>
    <xf numFmtId="20" fontId="11" fillId="5" borderId="2" xfId="2" applyNumberFormat="1" applyFont="1" applyFill="1" applyBorder="1" applyAlignment="1" applyProtection="1">
      <alignment vertical="center"/>
      <protection locked="0"/>
    </xf>
    <xf numFmtId="14" fontId="6" fillId="5" borderId="2" xfId="2" applyNumberFormat="1" applyFont="1" applyFill="1" applyBorder="1" applyAlignment="1" applyProtection="1">
      <alignment horizontal="right" vertical="center"/>
      <protection locked="0"/>
    </xf>
    <xf numFmtId="0" fontId="8" fillId="5" borderId="3" xfId="0" applyFont="1" applyFill="1" applyBorder="1" applyAlignment="1">
      <alignment vertical="center"/>
    </xf>
    <xf numFmtId="0" fontId="8" fillId="5" borderId="2" xfId="0" applyFont="1" applyFill="1" applyBorder="1" applyAlignment="1">
      <alignment vertical="center"/>
    </xf>
    <xf numFmtId="0" fontId="5" fillId="5" borderId="2" xfId="2" applyFont="1" applyFill="1" applyBorder="1" applyAlignment="1" applyProtection="1">
      <alignment horizontal="left" vertical="center"/>
      <protection locked="0"/>
    </xf>
    <xf numFmtId="0" fontId="5" fillId="5" borderId="2" xfId="0" applyFont="1" applyFill="1" applyBorder="1" applyAlignment="1">
      <alignment horizontal="left" vertical="center"/>
    </xf>
    <xf numFmtId="0" fontId="21" fillId="2" borderId="0" xfId="2" applyFont="1" applyFill="1" applyBorder="1" applyProtection="1">
      <protection locked="0"/>
    </xf>
    <xf numFmtId="0" fontId="2" fillId="2" borderId="0" xfId="2" applyFont="1" applyFill="1" applyBorder="1" applyAlignment="1" applyProtection="1">
      <alignment horizontal="center"/>
      <protection locked="0"/>
    </xf>
    <xf numFmtId="0" fontId="2" fillId="2" borderId="0" xfId="2" applyFont="1" applyFill="1" applyBorder="1" applyProtection="1">
      <protection locked="0"/>
    </xf>
    <xf numFmtId="0" fontId="2" fillId="2" borderId="0" xfId="2" applyFont="1" applyFill="1" applyBorder="1"/>
    <xf numFmtId="0" fontId="2" fillId="4" borderId="0" xfId="2" applyFont="1" applyFill="1" applyBorder="1" applyProtection="1">
      <protection locked="0"/>
    </xf>
    <xf numFmtId="0" fontId="2" fillId="4" borderId="0" xfId="2" applyFont="1" applyFill="1" applyBorder="1"/>
    <xf numFmtId="0" fontId="2" fillId="5" borderId="0" xfId="2" applyFont="1" applyFill="1" applyBorder="1" applyProtection="1">
      <protection locked="0"/>
    </xf>
    <xf numFmtId="0" fontId="23" fillId="4" borderId="0" xfId="2" applyFont="1" applyFill="1" applyBorder="1" applyAlignment="1" applyProtection="1">
      <alignment horizontal="left"/>
      <protection locked="0"/>
    </xf>
    <xf numFmtId="0" fontId="4" fillId="4" borderId="0" xfId="2" applyFont="1" applyFill="1" applyBorder="1" applyAlignment="1" applyProtection="1">
      <alignment horizontal="left"/>
      <protection locked="0"/>
    </xf>
    <xf numFmtId="0" fontId="4" fillId="4" borderId="0" xfId="2" applyFont="1" applyFill="1" applyBorder="1" applyProtection="1">
      <protection locked="0"/>
    </xf>
    <xf numFmtId="0" fontId="5" fillId="4" borderId="0" xfId="2" applyFont="1" applyFill="1" applyBorder="1" applyProtection="1">
      <protection locked="0"/>
    </xf>
    <xf numFmtId="0" fontId="5" fillId="4" borderId="0" xfId="2" applyFont="1" applyFill="1" applyBorder="1"/>
    <xf numFmtId="0" fontId="8" fillId="5" borderId="0" xfId="0" applyFont="1" applyFill="1" applyBorder="1" applyAlignment="1">
      <alignment vertical="center"/>
    </xf>
    <xf numFmtId="0" fontId="8" fillId="5" borderId="0" xfId="2" applyFont="1" applyFill="1" applyBorder="1" applyAlignment="1" applyProtection="1">
      <alignment horizontal="center"/>
      <protection locked="0"/>
    </xf>
    <xf numFmtId="0" fontId="8" fillId="5" borderId="0" xfId="2" applyFont="1" applyFill="1" applyBorder="1" applyProtection="1">
      <protection locked="0"/>
    </xf>
    <xf numFmtId="0" fontId="2" fillId="5" borderId="0" xfId="2" applyFont="1" applyFill="1" applyBorder="1"/>
    <xf numFmtId="0" fontId="5" fillId="2" borderId="0" xfId="2" applyFont="1" applyFill="1" applyBorder="1" applyProtection="1">
      <protection locked="0"/>
    </xf>
    <xf numFmtId="0" fontId="5" fillId="2" borderId="0" xfId="2" applyFont="1" applyFill="1" applyBorder="1"/>
    <xf numFmtId="0" fontId="7" fillId="3" borderId="0" xfId="2" applyFont="1" applyFill="1" applyBorder="1"/>
    <xf numFmtId="0" fontId="2" fillId="3" borderId="0" xfId="2" applyFont="1" applyFill="1" applyBorder="1" applyProtection="1">
      <protection locked="0"/>
    </xf>
    <xf numFmtId="14" fontId="9" fillId="3" borderId="0" xfId="2" applyNumberFormat="1" applyFont="1" applyFill="1" applyBorder="1" applyAlignment="1" applyProtection="1">
      <alignment horizontal="center"/>
      <protection locked="0"/>
    </xf>
    <xf numFmtId="0" fontId="0" fillId="3" borderId="0" xfId="0" applyFill="1" applyBorder="1" applyProtection="1">
      <protection locked="0"/>
    </xf>
    <xf numFmtId="0" fontId="1" fillId="3" borderId="0" xfId="0" applyFont="1" applyFill="1" applyBorder="1" applyProtection="1">
      <protection locked="0"/>
    </xf>
    <xf numFmtId="0" fontId="7" fillId="2" borderId="0" xfId="0" applyFont="1" applyFill="1" applyBorder="1" applyAlignment="1">
      <alignment horizontal="right"/>
    </xf>
    <xf numFmtId="4" fontId="7" fillId="2" borderId="0" xfId="0" applyNumberFormat="1" applyFont="1" applyFill="1" applyBorder="1"/>
    <xf numFmtId="166" fontId="7" fillId="2" borderId="0" xfId="0" applyNumberFormat="1" applyFont="1" applyFill="1" applyBorder="1" applyAlignment="1">
      <alignment vertical="center"/>
    </xf>
    <xf numFmtId="0" fontId="7" fillId="2" borderId="0" xfId="0" applyFont="1" applyFill="1" applyBorder="1" applyAlignment="1" applyProtection="1">
      <alignment horizontal="left"/>
      <protection locked="0"/>
    </xf>
    <xf numFmtId="0" fontId="0" fillId="2" borderId="0" xfId="0" applyFill="1" applyBorder="1" applyProtection="1">
      <protection locked="0"/>
    </xf>
    <xf numFmtId="0" fontId="5" fillId="2" borderId="0" xfId="2" applyFont="1" applyFill="1" applyBorder="1" applyAlignment="1" applyProtection="1">
      <alignment horizontal="center"/>
      <protection locked="0"/>
    </xf>
    <xf numFmtId="0" fontId="2" fillId="2" borderId="0" xfId="0" applyFont="1" applyFill="1" applyBorder="1" applyAlignment="1">
      <alignment horizontal="right"/>
    </xf>
    <xf numFmtId="0" fontId="7" fillId="2" borderId="0" xfId="2" quotePrefix="1" applyFont="1" applyFill="1" applyBorder="1" applyProtection="1">
      <protection locked="0"/>
    </xf>
    <xf numFmtId="0" fontId="18" fillId="2" borderId="0" xfId="0" applyFont="1" applyFill="1" applyBorder="1" applyProtection="1">
      <protection locked="0"/>
    </xf>
    <xf numFmtId="0" fontId="13" fillId="3" borderId="0" xfId="2" applyFont="1" applyFill="1" applyBorder="1"/>
    <xf numFmtId="0" fontId="5" fillId="3" borderId="0" xfId="2" applyFont="1" applyFill="1" applyBorder="1" applyAlignment="1" applyProtection="1">
      <alignment horizontal="center"/>
      <protection locked="0"/>
    </xf>
    <xf numFmtId="0" fontId="0" fillId="2" borderId="0" xfId="0" applyFill="1" applyBorder="1"/>
    <xf numFmtId="0" fontId="15" fillId="3" borderId="0" xfId="2" applyFont="1" applyFill="1" applyBorder="1"/>
    <xf numFmtId="2" fontId="5" fillId="2" borderId="0" xfId="2" applyNumberFormat="1" applyFont="1" applyFill="1" applyBorder="1" applyProtection="1">
      <protection locked="0"/>
    </xf>
    <xf numFmtId="164" fontId="4" fillId="2" borderId="0" xfId="3" applyFont="1" applyFill="1" applyBorder="1" applyAlignment="1" applyProtection="1">
      <alignment horizontal="left"/>
      <protection locked="0"/>
    </xf>
    <xf numFmtId="0" fontId="0" fillId="0" borderId="0" xfId="0" applyBorder="1"/>
    <xf numFmtId="0" fontId="1" fillId="5" borderId="0" xfId="2" applyFont="1" applyFill="1" applyBorder="1" applyAlignment="1" applyProtection="1">
      <alignment vertical="center"/>
      <protection locked="0"/>
    </xf>
    <xf numFmtId="0" fontId="11" fillId="5" borderId="0" xfId="2" applyFont="1" applyFill="1" applyBorder="1" applyAlignment="1" applyProtection="1">
      <alignment vertical="center"/>
      <protection locked="0"/>
    </xf>
    <xf numFmtId="0" fontId="5" fillId="5" borderId="0" xfId="2" applyFont="1" applyFill="1" applyBorder="1" applyAlignment="1" applyProtection="1">
      <alignment horizontal="center" vertical="center"/>
      <protection locked="0"/>
    </xf>
    <xf numFmtId="2" fontId="12" fillId="2" borderId="0" xfId="2" applyNumberFormat="1" applyFont="1" applyFill="1" applyBorder="1" applyAlignment="1">
      <alignment horizontal="right" vertical="center"/>
    </xf>
    <xf numFmtId="0" fontId="5" fillId="2" borderId="12" xfId="2" applyFont="1" applyFill="1" applyBorder="1" applyProtection="1">
      <protection locked="0"/>
    </xf>
    <xf numFmtId="0" fontId="2" fillId="2" borderId="24" xfId="2" applyFont="1" applyFill="1" applyBorder="1" applyProtection="1">
      <protection locked="0"/>
    </xf>
    <xf numFmtId="0" fontId="0" fillId="0" borderId="0" xfId="0" applyFill="1" applyProtection="1">
      <protection locked="0"/>
    </xf>
    <xf numFmtId="0" fontId="0" fillId="0" borderId="0" xfId="0" applyFill="1" applyAlignment="1" applyProtection="1">
      <alignment horizontal="center"/>
      <protection locked="0"/>
    </xf>
    <xf numFmtId="0" fontId="0" fillId="0" borderId="0" xfId="0" applyFill="1"/>
    <xf numFmtId="0" fontId="10" fillId="0" borderId="0" xfId="0" applyFont="1" applyFill="1" applyProtection="1">
      <protection locked="0"/>
    </xf>
    <xf numFmtId="0" fontId="20" fillId="0" borderId="0" xfId="0" applyFont="1" applyFill="1"/>
    <xf numFmtId="0" fontId="0" fillId="0" borderId="0" xfId="0" applyBorder="1" applyProtection="1">
      <protection locked="0"/>
    </xf>
    <xf numFmtId="0" fontId="2" fillId="0" borderId="0" xfId="2" applyFont="1" applyFill="1" applyBorder="1" applyProtection="1">
      <protection locked="0"/>
    </xf>
    <xf numFmtId="0" fontId="2" fillId="0" borderId="0" xfId="2" applyFont="1" applyFill="1" applyBorder="1" applyAlignment="1" applyProtection="1">
      <alignment horizontal="center"/>
      <protection locked="0"/>
    </xf>
    <xf numFmtId="0" fontId="2" fillId="0" borderId="0" xfId="2" applyFont="1" applyFill="1" applyBorder="1"/>
    <xf numFmtId="0" fontId="3" fillId="0" borderId="0" xfId="2" applyFill="1" applyBorder="1" applyProtection="1">
      <protection locked="0"/>
    </xf>
    <xf numFmtId="4" fontId="6" fillId="2" borderId="4" xfId="2" applyNumberFormat="1" applyFont="1" applyFill="1" applyBorder="1" applyAlignment="1">
      <alignment vertical="center"/>
    </xf>
    <xf numFmtId="0" fontId="5" fillId="2" borderId="4" xfId="2" applyFont="1" applyFill="1" applyBorder="1" applyProtection="1">
      <protection locked="0"/>
    </xf>
    <xf numFmtId="4" fontId="2" fillId="0" borderId="0" xfId="2" applyNumberFormat="1" applyFont="1" applyBorder="1" applyAlignment="1" applyProtection="1">
      <alignment vertical="center"/>
      <protection locked="0"/>
    </xf>
    <xf numFmtId="0" fontId="0" fillId="0" borderId="0" xfId="0" applyFill="1" applyBorder="1" applyProtection="1">
      <protection locked="0"/>
    </xf>
    <xf numFmtId="0" fontId="5" fillId="5" borderId="2" xfId="2" applyFont="1" applyFill="1" applyBorder="1" applyProtection="1">
      <protection locked="0"/>
    </xf>
    <xf numFmtId="49" fontId="4" fillId="2" borderId="18" xfId="2" applyNumberFormat="1" applyFont="1" applyFill="1" applyBorder="1" applyAlignment="1" applyProtection="1">
      <alignment horizontal="left"/>
      <protection locked="0"/>
    </xf>
    <xf numFmtId="164" fontId="4" fillId="2" borderId="5" xfId="3" applyFont="1" applyFill="1" applyBorder="1" applyAlignment="1"/>
    <xf numFmtId="0" fontId="27" fillId="2" borderId="5" xfId="2" applyFont="1" applyFill="1" applyBorder="1" applyAlignment="1" applyProtection="1">
      <alignment horizontal="center" wrapText="1"/>
      <protection locked="0"/>
    </xf>
    <xf numFmtId="4" fontId="5" fillId="2" borderId="10" xfId="2" applyNumberFormat="1" applyFont="1" applyFill="1" applyBorder="1" applyAlignment="1" applyProtection="1">
      <alignment vertical="center"/>
      <protection locked="0"/>
    </xf>
    <xf numFmtId="4" fontId="5" fillId="2" borderId="26" xfId="2" applyNumberFormat="1" applyFont="1" applyFill="1" applyBorder="1" applyAlignment="1" applyProtection="1">
      <alignment vertical="center"/>
      <protection locked="0"/>
    </xf>
    <xf numFmtId="4" fontId="5" fillId="2" borderId="27" xfId="2" applyNumberFormat="1" applyFont="1" applyFill="1" applyBorder="1" applyAlignment="1" applyProtection="1">
      <alignment vertical="center"/>
      <protection locked="0"/>
    </xf>
    <xf numFmtId="4" fontId="5" fillId="2" borderId="28" xfId="2" applyNumberFormat="1" applyFont="1" applyFill="1" applyBorder="1" applyAlignment="1" applyProtection="1">
      <alignment vertical="center"/>
      <protection locked="0"/>
    </xf>
    <xf numFmtId="0" fontId="2" fillId="5" borderId="4" xfId="2" applyFont="1" applyFill="1" applyBorder="1" applyProtection="1">
      <protection locked="0"/>
    </xf>
    <xf numFmtId="0" fontId="2" fillId="5" borderId="2" xfId="2" applyFont="1" applyFill="1" applyBorder="1" applyProtection="1">
      <protection locked="0"/>
    </xf>
    <xf numFmtId="0" fontId="2" fillId="5" borderId="2" xfId="2" applyFont="1" applyFill="1" applyBorder="1" applyAlignment="1" applyProtection="1">
      <alignment horizontal="center"/>
      <protection locked="0"/>
    </xf>
    <xf numFmtId="0" fontId="2" fillId="5" borderId="2" xfId="2" applyFont="1" applyFill="1" applyBorder="1"/>
    <xf numFmtId="9" fontId="13" fillId="2" borderId="9" xfId="2" applyNumberFormat="1" applyFont="1" applyFill="1" applyBorder="1" applyProtection="1">
      <protection locked="0"/>
    </xf>
    <xf numFmtId="0" fontId="23" fillId="5" borderId="14" xfId="2" applyFont="1" applyFill="1" applyBorder="1" applyAlignment="1" applyProtection="1">
      <alignment horizontal="center" vertical="center"/>
      <protection locked="0"/>
    </xf>
    <xf numFmtId="44" fontId="30" fillId="5" borderId="11" xfId="3" applyNumberFormat="1" applyFont="1" applyFill="1" applyBorder="1" applyAlignment="1">
      <alignment vertical="center"/>
    </xf>
    <xf numFmtId="0" fontId="28" fillId="5" borderId="4" xfId="0" applyFont="1" applyFill="1" applyBorder="1" applyAlignment="1">
      <alignment horizontal="center" vertical="center"/>
    </xf>
    <xf numFmtId="44" fontId="30" fillId="5" borderId="6" xfId="3" applyNumberFormat="1" applyFont="1" applyFill="1" applyBorder="1" applyAlignment="1">
      <alignment vertical="center"/>
    </xf>
    <xf numFmtId="0" fontId="28" fillId="5" borderId="15" xfId="0" applyFont="1" applyFill="1" applyBorder="1" applyAlignment="1">
      <alignment horizontal="center" vertical="center"/>
    </xf>
    <xf numFmtId="0" fontId="28" fillId="5" borderId="2" xfId="0" applyFont="1" applyFill="1" applyBorder="1" applyAlignment="1">
      <alignment horizontal="center" vertical="center"/>
    </xf>
    <xf numFmtId="44" fontId="29" fillId="5" borderId="14" xfId="3" applyNumberFormat="1" applyFont="1" applyFill="1" applyBorder="1" applyAlignment="1" applyProtection="1">
      <alignment vertical="center"/>
      <protection locked="0"/>
    </xf>
    <xf numFmtId="44" fontId="30" fillId="5" borderId="4" xfId="3" applyNumberFormat="1" applyFont="1" applyFill="1" applyBorder="1" applyAlignment="1">
      <alignment vertical="center"/>
    </xf>
    <xf numFmtId="0" fontId="1" fillId="5" borderId="3" xfId="2" applyFont="1" applyFill="1" applyBorder="1" applyAlignment="1" applyProtection="1">
      <alignment vertical="center"/>
      <protection locked="0"/>
    </xf>
    <xf numFmtId="20" fontId="11" fillId="5" borderId="5" xfId="2" applyNumberFormat="1" applyFont="1" applyFill="1" applyBorder="1" applyAlignment="1" applyProtection="1">
      <alignment vertical="center"/>
      <protection locked="0"/>
    </xf>
    <xf numFmtId="14" fontId="5" fillId="2" borderId="28" xfId="2" applyNumberFormat="1" applyFont="1" applyFill="1" applyBorder="1" applyAlignment="1" applyProtection="1">
      <alignment horizontal="center" vertical="center"/>
      <protection locked="0"/>
    </xf>
    <xf numFmtId="14" fontId="5" fillId="2" borderId="28" xfId="2" applyNumberFormat="1" applyFont="1" applyFill="1" applyBorder="1" applyAlignment="1" applyProtection="1">
      <alignment vertical="center"/>
      <protection locked="0"/>
    </xf>
    <xf numFmtId="0" fontId="5" fillId="0" borderId="29" xfId="0" applyFont="1" applyBorder="1" applyAlignment="1">
      <alignment vertical="center"/>
    </xf>
    <xf numFmtId="0" fontId="2" fillId="2" borderId="26" xfId="2" applyFont="1" applyFill="1" applyBorder="1" applyAlignment="1" applyProtection="1">
      <alignment horizontal="center" vertical="center" shrinkToFit="1"/>
      <protection locked="0"/>
    </xf>
    <xf numFmtId="20" fontId="8" fillId="2" borderId="28" xfId="2" applyNumberFormat="1" applyFont="1" applyFill="1" applyBorder="1" applyAlignment="1" applyProtection="1">
      <alignment horizontal="center" vertical="center"/>
      <protection locked="0"/>
    </xf>
    <xf numFmtId="20" fontId="8" fillId="2" borderId="26" xfId="2" applyNumberFormat="1" applyFont="1" applyFill="1" applyBorder="1" applyAlignment="1" applyProtection="1">
      <alignment horizontal="center" vertical="center"/>
      <protection locked="0"/>
    </xf>
    <xf numFmtId="1" fontId="8" fillId="2" borderId="28" xfId="2" applyNumberFormat="1" applyFont="1" applyFill="1" applyBorder="1" applyAlignment="1">
      <alignment horizontal="center" vertical="center"/>
    </xf>
    <xf numFmtId="165" fontId="8" fillId="2" borderId="26" xfId="2" applyNumberFormat="1" applyFont="1" applyFill="1" applyBorder="1" applyAlignment="1">
      <alignment horizontal="center" vertical="center"/>
    </xf>
    <xf numFmtId="1" fontId="10" fillId="2" borderId="28" xfId="2" applyNumberFormat="1" applyFont="1" applyFill="1" applyBorder="1" applyAlignment="1">
      <alignment horizontal="center" vertical="center"/>
    </xf>
    <xf numFmtId="3" fontId="5" fillId="2" borderId="26" xfId="2" applyNumberFormat="1" applyFont="1" applyFill="1" applyBorder="1" applyAlignment="1" applyProtection="1">
      <alignment vertical="center"/>
      <protection locked="0"/>
    </xf>
    <xf numFmtId="4" fontId="5" fillId="2" borderId="26" xfId="2" applyNumberFormat="1" applyFont="1" applyFill="1" applyBorder="1" applyAlignment="1">
      <alignment vertical="center"/>
    </xf>
    <xf numFmtId="0" fontId="23" fillId="5" borderId="10" xfId="2" applyFont="1" applyFill="1" applyBorder="1" applyProtection="1">
      <protection locked="0"/>
    </xf>
    <xf numFmtId="0" fontId="4" fillId="0" borderId="3" xfId="0" applyFont="1" applyBorder="1" applyAlignment="1">
      <alignment horizontal="left"/>
    </xf>
    <xf numFmtId="0" fontId="23" fillId="5" borderId="3" xfId="2" applyFont="1" applyFill="1" applyBorder="1" applyProtection="1">
      <protection locked="0"/>
    </xf>
    <xf numFmtId="14" fontId="5" fillId="2" borderId="7" xfId="2" applyNumberFormat="1" applyFont="1" applyFill="1" applyBorder="1" applyAlignment="1" applyProtection="1">
      <alignment vertical="center"/>
      <protection locked="0"/>
    </xf>
    <xf numFmtId="0" fontId="5" fillId="0" borderId="30" xfId="0" applyFont="1" applyBorder="1" applyAlignment="1">
      <alignment vertical="center"/>
    </xf>
    <xf numFmtId="0" fontId="3" fillId="2" borderId="14" xfId="2" applyFill="1" applyBorder="1" applyAlignment="1" applyProtection="1">
      <alignment horizontal="center"/>
      <protection locked="0"/>
    </xf>
    <xf numFmtId="0" fontId="3" fillId="2" borderId="14" xfId="2" applyFill="1" applyBorder="1" applyProtection="1">
      <protection locked="0"/>
    </xf>
    <xf numFmtId="0" fontId="3" fillId="2" borderId="15" xfId="2" applyFill="1" applyBorder="1" applyProtection="1">
      <protection locked="0"/>
    </xf>
    <xf numFmtId="0" fontId="2" fillId="2" borderId="25" xfId="2" applyFont="1" applyFill="1" applyBorder="1" applyAlignment="1" applyProtection="1">
      <alignment horizontal="center" wrapText="1"/>
      <protection locked="0"/>
    </xf>
    <xf numFmtId="0" fontId="1" fillId="2" borderId="14" xfId="2" applyFont="1" applyFill="1" applyBorder="1" applyAlignment="1" applyProtection="1">
      <alignment horizontal="centerContinuous" wrapText="1"/>
      <protection locked="0"/>
    </xf>
    <xf numFmtId="0" fontId="24" fillId="2" borderId="15" xfId="2" applyFont="1" applyFill="1" applyBorder="1" applyAlignment="1" applyProtection="1">
      <alignment horizontal="centerContinuous"/>
      <protection locked="0"/>
    </xf>
    <xf numFmtId="0" fontId="3" fillId="2" borderId="15" xfId="2" applyFill="1" applyBorder="1" applyAlignment="1" applyProtection="1">
      <alignment horizontal="centerContinuous"/>
      <protection locked="0"/>
    </xf>
    <xf numFmtId="0" fontId="3" fillId="2" borderId="15" xfId="2" applyFill="1" applyBorder="1" applyAlignment="1">
      <alignment horizontal="centerContinuous"/>
    </xf>
    <xf numFmtId="1" fontId="10" fillId="2" borderId="31" xfId="2" applyNumberFormat="1" applyFont="1" applyFill="1" applyBorder="1" applyAlignment="1" applyProtection="1">
      <alignment horizontal="center" vertical="center"/>
      <protection locked="0"/>
    </xf>
    <xf numFmtId="0" fontId="2" fillId="2" borderId="25" xfId="2" applyFont="1" applyFill="1" applyBorder="1" applyAlignment="1">
      <alignment horizontal="center" wrapText="1"/>
    </xf>
    <xf numFmtId="0" fontId="1" fillId="2" borderId="25" xfId="2" applyFont="1" applyFill="1" applyBorder="1" applyAlignment="1" applyProtection="1">
      <alignment horizontal="center" textRotation="90" wrapText="1"/>
      <protection locked="0"/>
    </xf>
    <xf numFmtId="0" fontId="2" fillId="2" borderId="25" xfId="2" applyFont="1" applyFill="1" applyBorder="1" applyAlignment="1" applyProtection="1">
      <alignment horizontal="center" textRotation="90" wrapText="1"/>
      <protection locked="0"/>
    </xf>
    <xf numFmtId="0" fontId="1" fillId="2" borderId="25" xfId="2" applyFont="1" applyFill="1" applyBorder="1" applyAlignment="1">
      <alignment horizontal="center" wrapText="1"/>
    </xf>
    <xf numFmtId="0" fontId="1" fillId="2" borderId="25" xfId="2" applyFont="1" applyFill="1" applyBorder="1" applyAlignment="1" applyProtection="1">
      <alignment horizontal="center" wrapText="1"/>
      <protection locked="0"/>
    </xf>
    <xf numFmtId="0" fontId="1" fillId="2" borderId="25" xfId="2" applyFont="1" applyFill="1" applyBorder="1" applyAlignment="1" applyProtection="1">
      <alignment horizontal="center"/>
      <protection locked="0"/>
    </xf>
    <xf numFmtId="0" fontId="1" fillId="2" borderId="11" xfId="2" applyFont="1" applyFill="1" applyBorder="1" applyAlignment="1" applyProtection="1">
      <alignment horizontal="center"/>
      <protection locked="0"/>
    </xf>
    <xf numFmtId="0" fontId="2" fillId="2" borderId="4" xfId="2" applyFont="1" applyFill="1" applyBorder="1" applyAlignment="1" applyProtection="1">
      <alignment horizontal="center"/>
      <protection locked="0"/>
    </xf>
    <xf numFmtId="0" fontId="2" fillId="2" borderId="4" xfId="2" applyFont="1" applyFill="1" applyBorder="1" applyProtection="1">
      <protection locked="0"/>
    </xf>
    <xf numFmtId="0" fontId="2" fillId="2" borderId="2" xfId="2" applyFont="1" applyFill="1" applyBorder="1" applyProtection="1">
      <protection locked="0"/>
    </xf>
    <xf numFmtId="0" fontId="2" fillId="2" borderId="9" xfId="2" applyFont="1" applyFill="1" applyBorder="1" applyAlignment="1" applyProtection="1">
      <alignment horizontal="center"/>
      <protection locked="0"/>
    </xf>
    <xf numFmtId="0" fontId="2" fillId="2" borderId="4" xfId="2" applyFont="1" applyFill="1" applyBorder="1"/>
    <xf numFmtId="0" fontId="10" fillId="2" borderId="4" xfId="2" applyFont="1" applyFill="1" applyBorder="1" applyAlignment="1" applyProtection="1">
      <alignment horizontal="center" vertical="center"/>
      <protection locked="0"/>
    </xf>
    <xf numFmtId="0" fontId="2" fillId="2" borderId="9" xfId="2" applyFont="1" applyFill="1" applyBorder="1" applyAlignment="1">
      <alignment horizontal="center"/>
    </xf>
    <xf numFmtId="0" fontId="26" fillId="2" borderId="9" xfId="2" applyFont="1" applyFill="1" applyBorder="1" applyAlignment="1" applyProtection="1">
      <alignment horizontal="center"/>
      <protection locked="0"/>
    </xf>
    <xf numFmtId="0" fontId="2" fillId="2" borderId="6" xfId="2" applyFont="1" applyFill="1" applyBorder="1" applyAlignment="1" applyProtection="1">
      <alignment horizontal="center"/>
      <protection locked="0"/>
    </xf>
  </cellXfs>
  <cellStyles count="4">
    <cellStyle name="Standard" xfId="0" builtinId="0"/>
    <cellStyle name="Standard 2" xfId="1" xr:uid="{00000000-0005-0000-0000-000001000000}"/>
    <cellStyle name="Standard_reisebar" xfId="2" xr:uid="{00000000-0005-0000-0000-000002000000}"/>
    <cellStyle name="Währung" xfId="3" builtinId="4"/>
  </cellStyles>
  <dxfs count="1">
    <dxf>
      <numFmt numFmtId="170" formatCode="[h]:mm;@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5F5F5"/>
      <color rgb="FFDD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200025</xdr:colOff>
          <xdr:row>37</xdr:row>
          <xdr:rowOff>9525</xdr:rowOff>
        </xdr:from>
        <xdr:to>
          <xdr:col>0</xdr:col>
          <xdr:colOff>1281641</xdr:colOff>
          <xdr:row>37</xdr:row>
          <xdr:rowOff>247650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200025</xdr:colOff>
          <xdr:row>36</xdr:row>
          <xdr:rowOff>9525</xdr:rowOff>
        </xdr:from>
        <xdr:to>
          <xdr:col>0</xdr:col>
          <xdr:colOff>1281641</xdr:colOff>
          <xdr:row>36</xdr:row>
          <xdr:rowOff>247650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23</xdr:col>
      <xdr:colOff>486833</xdr:colOff>
      <xdr:row>1</xdr:row>
      <xdr:rowOff>31750</xdr:rowOff>
    </xdr:from>
    <xdr:to>
      <xdr:col>25</xdr:col>
      <xdr:colOff>515832</xdr:colOff>
      <xdr:row>2</xdr:row>
      <xdr:rowOff>5715</xdr:rowOff>
    </xdr:to>
    <xdr:pic>
      <xdr:nvPicPr>
        <xdr:cNvPr id="3" name="Grafik 2" descr="Ein Bild, das Schrift, Grafiken, Grafikdesign, Screenshot enthält.&#10;&#10;Automatisch generierte Beschreibung">
          <a:extLst>
            <a:ext uri="{FF2B5EF4-FFF2-40B4-BE49-F238E27FC236}">
              <a16:creationId xmlns:a16="http://schemas.microsoft.com/office/drawing/2014/main" id="{B79123CC-53B4-6FA0-2A7F-802B0A31E9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81250" y="349250"/>
          <a:ext cx="2082165" cy="2914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">
    <pageSetUpPr fitToPage="1"/>
  </sheetPr>
  <dimension ref="A1:AA50"/>
  <sheetViews>
    <sheetView tabSelected="1" zoomScaleNormal="100" workbookViewId="0">
      <selection sqref="A1:A1048576"/>
    </sheetView>
  </sheetViews>
  <sheetFormatPr baseColWidth="10" defaultRowHeight="12.75" x14ac:dyDescent="0.2"/>
  <cols>
    <col min="1" max="1" width="44.28515625" style="1" customWidth="1"/>
    <col min="2" max="2" width="24" style="1" customWidth="1"/>
    <col min="3" max="3" width="30.140625" style="1" customWidth="1"/>
    <col min="4" max="4" width="15.7109375" style="5" customWidth="1"/>
    <col min="5" max="6" width="7.7109375" style="1" customWidth="1"/>
    <col min="7" max="7" width="10" style="1" hidden="1" customWidth="1"/>
    <col min="8" max="8" width="0.7109375" style="1" hidden="1" customWidth="1"/>
    <col min="9" max="9" width="1.5703125" style="1" hidden="1" customWidth="1"/>
    <col min="10" max="10" width="7.85546875" bestFit="1" customWidth="1"/>
    <col min="11" max="11" width="20.7109375" style="1" hidden="1" customWidth="1"/>
    <col min="12" max="12" width="21" style="1" hidden="1" customWidth="1"/>
    <col min="13" max="13" width="19.85546875" style="1" hidden="1" customWidth="1"/>
    <col min="14" max="14" width="13" style="1" customWidth="1"/>
    <col min="15" max="15" width="13.7109375" customWidth="1"/>
    <col min="16" max="18" width="5.7109375" style="1" customWidth="1"/>
    <col min="19" max="19" width="6.5703125" style="1" customWidth="1"/>
    <col min="20" max="20" width="13.7109375" style="1" customWidth="1"/>
    <col min="21" max="21" width="17.42578125" style="1" customWidth="1"/>
    <col min="22" max="25" width="15.42578125" style="1" customWidth="1"/>
    <col min="26" max="26" width="15.42578125" style="176" customWidth="1"/>
    <col min="27" max="27" width="11.42578125" style="176"/>
    <col min="28" max="16384" width="11.42578125" style="1"/>
  </cols>
  <sheetData>
    <row r="1" spans="1:27" ht="24.75" customHeight="1" x14ac:dyDescent="0.2">
      <c r="A1" s="102"/>
      <c r="B1" s="103"/>
      <c r="C1" s="103"/>
      <c r="D1" s="104"/>
      <c r="E1" s="103"/>
      <c r="F1" s="103"/>
      <c r="G1" s="103"/>
      <c r="H1" s="103"/>
      <c r="I1" s="103"/>
      <c r="J1" s="105"/>
      <c r="K1" s="103"/>
      <c r="L1" s="103"/>
      <c r="M1" s="103"/>
      <c r="N1" s="103"/>
      <c r="O1" s="105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6"/>
    </row>
    <row r="2" spans="1:27" ht="24.75" customHeight="1" x14ac:dyDescent="0.4">
      <c r="A2" s="107" t="s">
        <v>0</v>
      </c>
      <c r="B2" s="126"/>
      <c r="C2" s="126"/>
      <c r="D2" s="127"/>
      <c r="E2" s="128"/>
      <c r="F2" s="128"/>
      <c r="G2" s="128"/>
      <c r="H2" s="128"/>
      <c r="I2" s="128"/>
      <c r="J2" s="129"/>
      <c r="K2" s="128"/>
      <c r="L2" s="128"/>
      <c r="M2" s="128"/>
      <c r="N2" s="128"/>
      <c r="O2" s="129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08"/>
    </row>
    <row r="3" spans="1:27" ht="24.75" customHeight="1" thickBot="1" x14ac:dyDescent="0.25">
      <c r="A3" s="43"/>
      <c r="B3" s="20"/>
      <c r="C3" s="20"/>
      <c r="D3" s="22"/>
      <c r="E3" s="20"/>
      <c r="F3" s="20"/>
      <c r="G3" s="20"/>
      <c r="H3" s="20"/>
      <c r="I3" s="20"/>
      <c r="J3" s="21"/>
      <c r="K3" s="20"/>
      <c r="L3" s="20"/>
      <c r="M3" s="20"/>
      <c r="N3" s="20"/>
      <c r="O3" s="21"/>
      <c r="P3" s="20"/>
      <c r="Q3" s="20"/>
      <c r="R3" s="20"/>
      <c r="S3" s="20"/>
      <c r="T3" s="20"/>
      <c r="U3" s="20"/>
      <c r="V3" s="20"/>
      <c r="W3" s="20"/>
      <c r="X3" s="20"/>
      <c r="Y3" s="20"/>
      <c r="Z3" s="44"/>
    </row>
    <row r="4" spans="1:27" ht="20.25" customHeight="1" x14ac:dyDescent="0.2">
      <c r="A4" s="116"/>
      <c r="B4" s="96"/>
      <c r="C4" s="97"/>
      <c r="D4" s="109"/>
      <c r="E4" s="130"/>
      <c r="F4" s="130"/>
      <c r="G4" s="130"/>
      <c r="H4" s="130"/>
      <c r="I4" s="130"/>
      <c r="J4" s="131"/>
      <c r="K4" s="130"/>
      <c r="L4" s="130"/>
      <c r="M4" s="130"/>
      <c r="N4" s="130"/>
      <c r="O4" s="131"/>
      <c r="P4" s="110"/>
      <c r="Q4" s="110"/>
      <c r="R4" s="110"/>
      <c r="S4" s="110"/>
      <c r="T4" s="110"/>
      <c r="U4" s="111"/>
      <c r="V4" s="132"/>
      <c r="W4" s="132"/>
      <c r="X4" s="186"/>
      <c r="Y4" s="92"/>
      <c r="Z4" s="93"/>
    </row>
    <row r="5" spans="1:27" ht="24.75" customHeight="1" x14ac:dyDescent="0.3">
      <c r="A5" s="117" t="s">
        <v>208</v>
      </c>
      <c r="B5" s="98"/>
      <c r="C5" s="99"/>
      <c r="D5" s="112"/>
      <c r="E5" s="133" t="s">
        <v>203</v>
      </c>
      <c r="F5" s="134"/>
      <c r="G5" s="134"/>
      <c r="H5" s="134"/>
      <c r="I5" s="134"/>
      <c r="J5" s="134"/>
      <c r="K5" s="134"/>
      <c r="L5" s="134"/>
      <c r="M5" s="134"/>
      <c r="N5" s="134"/>
      <c r="O5" s="134"/>
      <c r="P5" s="134"/>
      <c r="Q5" s="134"/>
      <c r="R5" s="134"/>
      <c r="S5" s="134"/>
      <c r="T5" s="134"/>
      <c r="U5" s="113"/>
      <c r="V5" s="119" t="s">
        <v>177</v>
      </c>
      <c r="W5" s="185"/>
      <c r="X5" s="94"/>
      <c r="Y5" s="94"/>
      <c r="Z5" s="95"/>
    </row>
    <row r="6" spans="1:27" ht="24.75" customHeight="1" x14ac:dyDescent="0.25">
      <c r="A6" s="118"/>
      <c r="B6" s="100"/>
      <c r="C6" s="101"/>
      <c r="D6" s="114"/>
      <c r="E6" s="135" t="s">
        <v>204</v>
      </c>
      <c r="F6" s="136"/>
      <c r="G6" s="136"/>
      <c r="H6" s="136"/>
      <c r="I6" s="136"/>
      <c r="J6" s="137"/>
      <c r="K6" s="136"/>
      <c r="L6" s="136"/>
      <c r="M6" s="136"/>
      <c r="N6" s="136"/>
      <c r="O6" s="137"/>
      <c r="P6" s="137"/>
      <c r="Q6" s="137"/>
      <c r="R6" s="137"/>
      <c r="S6" s="137"/>
      <c r="T6" s="137"/>
      <c r="U6" s="115"/>
      <c r="V6" s="132"/>
      <c r="W6" s="132"/>
      <c r="X6" s="163"/>
      <c r="Y6" s="164"/>
      <c r="Z6" s="187"/>
    </row>
    <row r="7" spans="1:27" ht="24.75" customHeight="1" x14ac:dyDescent="0.3">
      <c r="A7" s="219" t="s">
        <v>1</v>
      </c>
      <c r="B7" s="220"/>
      <c r="C7" s="101"/>
      <c r="D7" s="112"/>
      <c r="E7" s="134"/>
      <c r="F7" s="134"/>
      <c r="G7" s="134"/>
      <c r="H7" s="134"/>
      <c r="I7" s="134"/>
      <c r="J7" s="134"/>
      <c r="K7" s="134"/>
      <c r="L7" s="134"/>
      <c r="M7" s="134"/>
      <c r="N7" s="134"/>
      <c r="O7" s="134"/>
      <c r="P7" s="134"/>
      <c r="Q7" s="134"/>
      <c r="R7" s="134"/>
      <c r="S7" s="134"/>
      <c r="T7" s="134"/>
      <c r="U7" s="113"/>
      <c r="V7" s="221" t="s">
        <v>172</v>
      </c>
      <c r="W7" s="140"/>
      <c r="X7" s="164"/>
      <c r="Y7" s="164"/>
      <c r="Z7" s="187"/>
    </row>
    <row r="8" spans="1:27" ht="69" customHeight="1" x14ac:dyDescent="0.2">
      <c r="A8" s="224"/>
      <c r="B8" s="225"/>
      <c r="C8" s="226"/>
      <c r="D8" s="227"/>
      <c r="E8" s="228" t="s">
        <v>174</v>
      </c>
      <c r="F8" s="229"/>
      <c r="G8" s="230"/>
      <c r="H8" s="230"/>
      <c r="I8" s="230"/>
      <c r="J8" s="231"/>
      <c r="K8" s="232"/>
      <c r="L8" s="232"/>
      <c r="M8" s="232"/>
      <c r="N8" s="227"/>
      <c r="O8" s="233" t="s">
        <v>184</v>
      </c>
      <c r="P8" s="234" t="s">
        <v>61</v>
      </c>
      <c r="Q8" s="234" t="s">
        <v>62</v>
      </c>
      <c r="R8" s="234" t="s">
        <v>63</v>
      </c>
      <c r="S8" s="235" t="s">
        <v>64</v>
      </c>
      <c r="T8" s="227" t="s">
        <v>185</v>
      </c>
      <c r="U8" s="236" t="s">
        <v>197</v>
      </c>
      <c r="V8" s="237" t="s">
        <v>198</v>
      </c>
      <c r="W8" s="237" t="s">
        <v>200</v>
      </c>
      <c r="X8" s="238" t="s">
        <v>199</v>
      </c>
      <c r="Y8" s="237" t="s">
        <v>201</v>
      </c>
      <c r="Z8" s="239" t="s">
        <v>202</v>
      </c>
    </row>
    <row r="9" spans="1:27" ht="27.75" x14ac:dyDescent="0.2">
      <c r="A9" s="60" t="s">
        <v>173</v>
      </c>
      <c r="B9" s="90" t="s">
        <v>176</v>
      </c>
      <c r="C9" s="91"/>
      <c r="D9" s="52" t="s">
        <v>175</v>
      </c>
      <c r="E9" s="54" t="s">
        <v>186</v>
      </c>
      <c r="F9" s="54" t="s">
        <v>187</v>
      </c>
      <c r="G9" s="54"/>
      <c r="H9" s="54"/>
      <c r="I9" s="54"/>
      <c r="J9" s="55" t="s">
        <v>188</v>
      </c>
      <c r="K9" s="56" t="s">
        <v>68</v>
      </c>
      <c r="L9" s="56" t="s">
        <v>70</v>
      </c>
      <c r="M9" s="56" t="s">
        <v>69</v>
      </c>
      <c r="N9" s="23" t="s">
        <v>189</v>
      </c>
      <c r="O9" s="51" t="s">
        <v>190</v>
      </c>
      <c r="P9" s="57"/>
      <c r="Q9" s="57"/>
      <c r="R9" s="57"/>
      <c r="S9" s="57"/>
      <c r="T9" s="57"/>
      <c r="U9" s="51" t="s">
        <v>191</v>
      </c>
      <c r="V9" s="53" t="s">
        <v>205</v>
      </c>
      <c r="W9" s="58" t="s">
        <v>192</v>
      </c>
      <c r="X9" s="59"/>
      <c r="Y9" s="58" t="s">
        <v>193</v>
      </c>
      <c r="Z9" s="188" t="s">
        <v>194</v>
      </c>
    </row>
    <row r="10" spans="1:27" x14ac:dyDescent="0.2">
      <c r="A10" s="240"/>
      <c r="B10" s="241"/>
      <c r="C10" s="242"/>
      <c r="D10" s="243"/>
      <c r="E10" s="241"/>
      <c r="F10" s="241"/>
      <c r="G10" s="241"/>
      <c r="H10" s="241"/>
      <c r="I10" s="241"/>
      <c r="J10" s="244"/>
      <c r="K10" s="245"/>
      <c r="L10" s="245"/>
      <c r="M10" s="245"/>
      <c r="N10" s="243"/>
      <c r="O10" s="246"/>
      <c r="P10" s="247">
        <v>1</v>
      </c>
      <c r="Q10" s="247">
        <v>1</v>
      </c>
      <c r="R10" s="247">
        <v>1</v>
      </c>
      <c r="S10" s="243"/>
      <c r="T10" s="243"/>
      <c r="U10" s="243"/>
      <c r="V10" s="243"/>
      <c r="W10" s="243"/>
      <c r="X10" s="243"/>
      <c r="Y10" s="243"/>
      <c r="Z10" s="248"/>
    </row>
    <row r="11" spans="1:27" ht="24.95" customHeight="1" x14ac:dyDescent="0.2">
      <c r="A11" s="73"/>
      <c r="B11" s="222"/>
      <c r="C11" s="223"/>
      <c r="D11" s="25"/>
      <c r="E11" s="70"/>
      <c r="F11" s="70"/>
      <c r="G11" s="71">
        <f t="shared" ref="G11:G17" si="0">IF(E11="",0,IF(E11=0,1,IF(E11&gt;0,0)))</f>
        <v>0</v>
      </c>
      <c r="H11" s="71">
        <f>IF(F11=1,1,0)</f>
        <v>0</v>
      </c>
      <c r="I11" s="71">
        <f>+G11+H11</f>
        <v>0</v>
      </c>
      <c r="J11" s="72">
        <f>+F11-E11</f>
        <v>0</v>
      </c>
      <c r="K11" s="24">
        <f t="array" ref="K11">SUM(IF(I11=2,IF(D11=Ausland,'Reisekostensätze Ausland'!$C$4:$C$174)))</f>
        <v>0</v>
      </c>
      <c r="L11" s="24">
        <f t="array" ref="L11">SUM(IF(I11=1,IF(D11=Ausland,'Reisekostensätze Ausland'!$B$4:$B$174)))</f>
        <v>0</v>
      </c>
      <c r="M11" s="24">
        <f t="array" ref="M11">SUM(IF(J11&gt;0.33,IF(D11=Ausland,'Reisekostensätze Ausland'!$B$4:$B$174)))</f>
        <v>0</v>
      </c>
      <c r="N11" s="61"/>
      <c r="O11" s="62">
        <f>IF(K11&gt;0,K11,IF(L11&gt;0,L11,M11))</f>
        <v>0</v>
      </c>
      <c r="P11" s="61"/>
      <c r="Q11" s="61"/>
      <c r="R11" s="61"/>
      <c r="S11" s="62">
        <f t="array" ref="S11">SUM(IF(P11=1,IF(D11='Reisekostensätze Ausland'!$A$3:$A$174,'Reisekostensätze Ausland'!$D$3:$D$174,0)))+SUM(IF(Q11=1,IF(D11='Reisekostensätze Ausland'!$A$4:$A$174,'Reisekostensätze Ausland'!$E$4:$E$174,0)))+SUM(IF(R11=1,IF(D11='Reisekostensätze Ausland'!$A$4:$A$174,'Reisekostensätze Ausland'!$F$4:$F$174,0)))</f>
        <v>0</v>
      </c>
      <c r="T11" s="62">
        <f>IF(S11&lt;-O11,-O11,S11)</f>
        <v>0</v>
      </c>
      <c r="U11" s="62">
        <f>+O11+T11</f>
        <v>0</v>
      </c>
      <c r="V11" s="63">
        <f>IF(N11&lt;20,N11*0.3,IF(N11=20,N11*0.3,IF(N11&gt;20,(20*0.3)+(N11-20)*0.35)))</f>
        <v>0</v>
      </c>
      <c r="W11" s="64"/>
      <c r="X11" s="63"/>
      <c r="Y11" s="64"/>
      <c r="Z11" s="189"/>
    </row>
    <row r="12" spans="1:27" ht="24.95" customHeight="1" x14ac:dyDescent="0.2">
      <c r="A12" s="73"/>
      <c r="B12" s="88"/>
      <c r="C12" s="89"/>
      <c r="D12" s="25"/>
      <c r="E12" s="70"/>
      <c r="F12" s="70"/>
      <c r="G12" s="71">
        <f t="shared" si="0"/>
        <v>0</v>
      </c>
      <c r="H12" s="71">
        <f t="shared" ref="H12:H17" si="1">IF(F12=1,1,0)</f>
        <v>0</v>
      </c>
      <c r="I12" s="71">
        <f t="shared" ref="I12:I17" si="2">+G12+H12</f>
        <v>0</v>
      </c>
      <c r="J12" s="72">
        <f>+F12-E12</f>
        <v>0</v>
      </c>
      <c r="K12" s="24">
        <f t="array" ref="K12">SUM(IF(I12=2,IF(D12=Ausland,'Reisekostensätze Ausland'!$C$4:$C$174)))</f>
        <v>0</v>
      </c>
      <c r="L12" s="24">
        <f t="array" ref="L12">SUM(IF(I12=1,IF(D12=Ausland,'Reisekostensätze Ausland'!$B$4:$B$174)))</f>
        <v>0</v>
      </c>
      <c r="M12" s="24">
        <f t="array" ref="M12">SUM(IF(J12&gt;0.33,IF(D12=Ausland,'Reisekostensätze Ausland'!$B$4:$B$174)))</f>
        <v>0</v>
      </c>
      <c r="N12" s="61"/>
      <c r="O12" s="62">
        <f t="shared" ref="O12:O24" si="3">IF(K12&gt;0,K12,IF(L12&gt;0,L12,M12))</f>
        <v>0</v>
      </c>
      <c r="P12" s="61"/>
      <c r="Q12" s="61"/>
      <c r="R12" s="61"/>
      <c r="S12" s="62">
        <f t="array" ref="S12">SUM(IF(P12=1,IF(D12='Reisekostensätze Ausland'!$A$3:$A$174,'Reisekostensätze Ausland'!$D$3:$D$174,0)))+SUM(IF(Q12=1,IF(D12='Reisekostensätze Ausland'!$A$4:$A$174,'Reisekostensätze Ausland'!$E$4:$E$174,0)))+SUM(IF(R12=1,IF(D12='Reisekostensätze Ausland'!$A$4:$A$174,'Reisekostensätze Ausland'!$F$4:$F$174,0)))</f>
        <v>0</v>
      </c>
      <c r="T12" s="62">
        <f t="shared" ref="T12:T35" si="4">IF(S12&lt;-O12,-O12,S12)</f>
        <v>0</v>
      </c>
      <c r="U12" s="62">
        <f t="shared" ref="U12:U35" si="5">+O12+T12</f>
        <v>0</v>
      </c>
      <c r="V12" s="63">
        <f>IF(N12&lt;20,N12*0.3,IF(N12=20,N12*0.3,IF(N12&gt;20,(20*0.3)+(N12-20)*0.35)))</f>
        <v>0</v>
      </c>
      <c r="W12" s="64"/>
      <c r="X12" s="63"/>
      <c r="Y12" s="64"/>
      <c r="Z12" s="65"/>
    </row>
    <row r="13" spans="1:27" ht="24.95" customHeight="1" x14ac:dyDescent="0.2">
      <c r="A13" s="73"/>
      <c r="B13" s="88"/>
      <c r="C13" s="89"/>
      <c r="D13" s="25"/>
      <c r="E13" s="70"/>
      <c r="F13" s="70"/>
      <c r="G13" s="71">
        <f t="shared" si="0"/>
        <v>0</v>
      </c>
      <c r="H13" s="71">
        <f t="shared" si="1"/>
        <v>0</v>
      </c>
      <c r="I13" s="71">
        <f t="shared" si="2"/>
        <v>0</v>
      </c>
      <c r="J13" s="72">
        <f>+F13-E13</f>
        <v>0</v>
      </c>
      <c r="K13" s="24">
        <f t="array" ref="K13">SUM(IF(I13=2,IF(D13=Ausland,'Reisekostensätze Ausland'!$C$4:$C$174)))</f>
        <v>0</v>
      </c>
      <c r="L13" s="24">
        <f t="array" ref="L13">SUM(IF(I13=1,IF(D13=Ausland,'Reisekostensätze Ausland'!$B$4:$B$174)))</f>
        <v>0</v>
      </c>
      <c r="M13" s="24">
        <f t="array" ref="M13">SUM(IF(J13&gt;0.33,IF(D13=Ausland,'Reisekostensätze Ausland'!$B$4:$B$174)))</f>
        <v>0</v>
      </c>
      <c r="N13" s="61"/>
      <c r="O13" s="62">
        <f t="shared" si="3"/>
        <v>0</v>
      </c>
      <c r="P13" s="61"/>
      <c r="Q13" s="61"/>
      <c r="R13" s="61"/>
      <c r="S13" s="62">
        <f t="array" ref="S13">SUM(IF(P13=1,IF(D13='Reisekostensätze Ausland'!$A$3:$A$174,'Reisekostensätze Ausland'!$D$3:$D$174,0)))+SUM(IF(Q13=1,IF(D13='Reisekostensätze Ausland'!$A$4:$A$174,'Reisekostensätze Ausland'!$E$4:$E$174,0)))+SUM(IF(R13=1,IF(D13='Reisekostensätze Ausland'!$A$4:$A$174,'Reisekostensätze Ausland'!$F$4:$F$174,0)))</f>
        <v>0</v>
      </c>
      <c r="T13" s="62">
        <f t="shared" si="4"/>
        <v>0</v>
      </c>
      <c r="U13" s="62">
        <f t="shared" si="5"/>
        <v>0</v>
      </c>
      <c r="V13" s="63">
        <f t="shared" ref="V13:V35" si="6">IF(N13&lt;20,N13*0.3,IF(N13=20,N13*0.3,IF(N13&gt;20,(20*0.3)+(N13-20)*0.35)))</f>
        <v>0</v>
      </c>
      <c r="W13" s="64"/>
      <c r="X13" s="63"/>
      <c r="Y13" s="64"/>
      <c r="Z13" s="65"/>
      <c r="AA13" s="183"/>
    </row>
    <row r="14" spans="1:27" ht="24.95" customHeight="1" x14ac:dyDescent="0.2">
      <c r="A14" s="73"/>
      <c r="B14" s="88"/>
      <c r="C14" s="89"/>
      <c r="D14" s="25"/>
      <c r="E14" s="70"/>
      <c r="F14" s="70"/>
      <c r="G14" s="71">
        <f t="shared" si="0"/>
        <v>0</v>
      </c>
      <c r="H14" s="71">
        <f t="shared" si="1"/>
        <v>0</v>
      </c>
      <c r="I14" s="71">
        <f t="shared" si="2"/>
        <v>0</v>
      </c>
      <c r="J14" s="72">
        <f>+F14-E14</f>
        <v>0</v>
      </c>
      <c r="K14" s="24">
        <f t="array" ref="K14">SUM(IF(I14=2,IF(D14=Ausland,'Reisekostensätze Ausland'!$C$4:$C$174)))</f>
        <v>0</v>
      </c>
      <c r="L14" s="24">
        <f t="array" ref="L14">SUM(IF(I14=1,IF(D14=Ausland,'Reisekostensätze Ausland'!$B$4:$B$174)))</f>
        <v>0</v>
      </c>
      <c r="M14" s="24">
        <f t="array" ref="M14">SUM(IF(J14&gt;0.33,IF(D14=Ausland,'Reisekostensätze Ausland'!$B$4:$B$174)))</f>
        <v>0</v>
      </c>
      <c r="N14" s="61"/>
      <c r="O14" s="62">
        <f t="shared" si="3"/>
        <v>0</v>
      </c>
      <c r="P14" s="61"/>
      <c r="Q14" s="61"/>
      <c r="R14" s="61"/>
      <c r="S14" s="62">
        <f t="array" ref="S14">SUM(IF(P14=1,IF(D14='Reisekostensätze Ausland'!$A$3:$A$174,'Reisekostensätze Ausland'!$D$3:$D$174,0)))+SUM(IF(Q14=1,IF(D14='Reisekostensätze Ausland'!$A$4:$A$174,'Reisekostensätze Ausland'!$E$4:$E$174,0)))+SUM(IF(R14=1,IF(D14='Reisekostensätze Ausland'!$A$4:$A$174,'Reisekostensätze Ausland'!$F$4:$F$174,0)))</f>
        <v>0</v>
      </c>
      <c r="T14" s="62">
        <f t="shared" si="4"/>
        <v>0</v>
      </c>
      <c r="U14" s="62">
        <f t="shared" si="5"/>
        <v>0</v>
      </c>
      <c r="V14" s="63">
        <f t="shared" si="6"/>
        <v>0</v>
      </c>
      <c r="W14" s="64"/>
      <c r="X14" s="63"/>
      <c r="Y14" s="64"/>
      <c r="Z14" s="65"/>
    </row>
    <row r="15" spans="1:27" ht="24.95" customHeight="1" x14ac:dyDescent="0.2">
      <c r="A15" s="73"/>
      <c r="B15" s="88"/>
      <c r="C15" s="89"/>
      <c r="D15" s="25"/>
      <c r="E15" s="70"/>
      <c r="F15" s="70"/>
      <c r="G15" s="71">
        <f t="shared" si="0"/>
        <v>0</v>
      </c>
      <c r="H15" s="71">
        <f t="shared" si="1"/>
        <v>0</v>
      </c>
      <c r="I15" s="71">
        <f t="shared" si="2"/>
        <v>0</v>
      </c>
      <c r="J15" s="72">
        <f t="shared" ref="J15" si="7">+F15-E15</f>
        <v>0</v>
      </c>
      <c r="K15" s="24">
        <f t="array" ref="K15">SUM(IF(I15=2,IF(D15=Ausland,'Reisekostensätze Ausland'!$C$4:$C$174)))</f>
        <v>0</v>
      </c>
      <c r="L15" s="24">
        <f t="array" ref="L15">SUM(IF(I15=1,IF(D15=Ausland,'Reisekostensätze Ausland'!$B$4:$B$174)))</f>
        <v>0</v>
      </c>
      <c r="M15" s="24">
        <f t="array" ref="M15">SUM(IF(J15&gt;0.33,IF(D15=Ausland,'Reisekostensätze Ausland'!$B$4:$B$174)))</f>
        <v>0</v>
      </c>
      <c r="N15" s="61"/>
      <c r="O15" s="62">
        <f t="shared" si="3"/>
        <v>0</v>
      </c>
      <c r="P15" s="61"/>
      <c r="Q15" s="61"/>
      <c r="R15" s="61"/>
      <c r="S15" s="62">
        <f t="array" ref="S15">SUM(IF(P15=1,IF(D15='Reisekostensätze Ausland'!$A$3:$A$174,'Reisekostensätze Ausland'!$D$3:$D$174,0)))+SUM(IF(Q15=1,IF(D15='Reisekostensätze Ausland'!$A$4:$A$174,'Reisekostensätze Ausland'!$E$4:$E$174,0)))+SUM(IF(R15=1,IF(D15='Reisekostensätze Ausland'!$A$4:$A$174,'Reisekostensätze Ausland'!$F$4:$F$174,0)))</f>
        <v>0</v>
      </c>
      <c r="T15" s="62">
        <f t="shared" si="4"/>
        <v>0</v>
      </c>
      <c r="U15" s="62">
        <f t="shared" si="5"/>
        <v>0</v>
      </c>
      <c r="V15" s="63">
        <f t="shared" si="6"/>
        <v>0</v>
      </c>
      <c r="W15" s="64"/>
      <c r="X15" s="63"/>
      <c r="Y15" s="64"/>
      <c r="Z15" s="65"/>
    </row>
    <row r="16" spans="1:27" ht="24.95" customHeight="1" x14ac:dyDescent="0.2">
      <c r="A16" s="73"/>
      <c r="B16" s="88"/>
      <c r="C16" s="89"/>
      <c r="D16" s="25"/>
      <c r="E16" s="70"/>
      <c r="F16" s="70"/>
      <c r="G16" s="71">
        <f t="shared" si="0"/>
        <v>0</v>
      </c>
      <c r="H16" s="71">
        <f t="shared" si="1"/>
        <v>0</v>
      </c>
      <c r="I16" s="71">
        <f t="shared" si="2"/>
        <v>0</v>
      </c>
      <c r="J16" s="72">
        <f>+F16-E16</f>
        <v>0</v>
      </c>
      <c r="K16" s="24">
        <f t="array" ref="K16">SUM(IF(I16=2,IF(D16=Ausland,'Reisekostensätze Ausland'!$C$4:$C$174)))</f>
        <v>0</v>
      </c>
      <c r="L16" s="24">
        <f t="array" ref="L16">SUM(IF(I16=1,IF(D16=Ausland,'Reisekostensätze Ausland'!$B$4:$B$174)))</f>
        <v>0</v>
      </c>
      <c r="M16" s="24">
        <f t="array" ref="M16">SUM(IF(J16&gt;0.33,IF(D16=Ausland,'Reisekostensätze Ausland'!$B$4:$B$174)))</f>
        <v>0</v>
      </c>
      <c r="N16" s="61"/>
      <c r="O16" s="62">
        <f t="shared" si="3"/>
        <v>0</v>
      </c>
      <c r="P16" s="61"/>
      <c r="Q16" s="61"/>
      <c r="R16" s="61"/>
      <c r="S16" s="62">
        <f t="array" ref="S16">SUM(IF(P16=1,IF(D16='Reisekostensätze Ausland'!$A$3:$A$174,'Reisekostensätze Ausland'!$D$3:$D$174,0)))+SUM(IF(Q16=1,IF(D16='Reisekostensätze Ausland'!$A$4:$A$174,'Reisekostensätze Ausland'!$E$4:$E$174,0)))+SUM(IF(R16=1,IF(D16='Reisekostensätze Ausland'!$A$4:$A$174,'Reisekostensätze Ausland'!$F$4:$F$174,0)))</f>
        <v>0</v>
      </c>
      <c r="T16" s="62">
        <f t="shared" si="4"/>
        <v>0</v>
      </c>
      <c r="U16" s="62">
        <f t="shared" si="5"/>
        <v>0</v>
      </c>
      <c r="V16" s="63">
        <f t="shared" si="6"/>
        <v>0</v>
      </c>
      <c r="W16" s="64"/>
      <c r="X16" s="63"/>
      <c r="Y16" s="64"/>
      <c r="Z16" s="65"/>
    </row>
    <row r="17" spans="1:27" ht="24.95" customHeight="1" x14ac:dyDescent="0.2">
      <c r="A17" s="73"/>
      <c r="B17" s="88"/>
      <c r="C17" s="89"/>
      <c r="D17" s="25"/>
      <c r="E17" s="70"/>
      <c r="F17" s="70"/>
      <c r="G17" s="71">
        <f t="shared" si="0"/>
        <v>0</v>
      </c>
      <c r="H17" s="71">
        <f t="shared" si="1"/>
        <v>0</v>
      </c>
      <c r="I17" s="71">
        <f t="shared" si="2"/>
        <v>0</v>
      </c>
      <c r="J17" s="72">
        <f>+F17-E17</f>
        <v>0</v>
      </c>
      <c r="K17" s="24">
        <f t="array" ref="K17">SUM(IF(I17=2,IF(D17=Ausland,'Reisekostensätze Ausland'!$C$4:$C$174)))</f>
        <v>0</v>
      </c>
      <c r="L17" s="24">
        <f t="array" ref="L17">SUM(IF(I17=1,IF(D17=Ausland,'Reisekostensätze Ausland'!$B$4:$B$174)))</f>
        <v>0</v>
      </c>
      <c r="M17" s="24">
        <f t="array" ref="M17">SUM(IF(J17&gt;0.33,IF(D17=Ausland,'Reisekostensätze Ausland'!$B$4:$B$174)))</f>
        <v>0</v>
      </c>
      <c r="N17" s="61"/>
      <c r="O17" s="62">
        <f t="shared" si="3"/>
        <v>0</v>
      </c>
      <c r="P17" s="61"/>
      <c r="Q17" s="61"/>
      <c r="R17" s="61"/>
      <c r="S17" s="62">
        <f t="array" ref="S17">SUM(IF(P17=1,IF(D17='Reisekostensätze Ausland'!$A$3:$A$174,'Reisekostensätze Ausland'!$D$3:$D$174,0)))+SUM(IF(Q17=1,IF(D17='Reisekostensätze Ausland'!$A$4:$A$174,'Reisekostensätze Ausland'!$E$4:$E$174,0)))+SUM(IF(R17=1,IF(D17='Reisekostensätze Ausland'!$A$4:$A$174,'Reisekostensätze Ausland'!$F$4:$F$174,0)))</f>
        <v>0</v>
      </c>
      <c r="T17" s="62">
        <f t="shared" ref="T17:T24" si="8">IF(S17&lt;-O17,-O17,S17)</f>
        <v>0</v>
      </c>
      <c r="U17" s="62">
        <f t="shared" si="5"/>
        <v>0</v>
      </c>
      <c r="V17" s="63">
        <f t="shared" si="6"/>
        <v>0</v>
      </c>
      <c r="W17" s="64"/>
      <c r="X17" s="63"/>
      <c r="Y17" s="64"/>
      <c r="Z17" s="65"/>
    </row>
    <row r="18" spans="1:27" ht="24.95" customHeight="1" x14ac:dyDescent="0.2">
      <c r="A18" s="73"/>
      <c r="B18" s="88"/>
      <c r="C18" s="89"/>
      <c r="D18" s="25"/>
      <c r="E18" s="70"/>
      <c r="F18" s="70"/>
      <c r="G18" s="71">
        <f>IF(E18="",0,IF(E18=0,1,IF(E18&gt;0,0)))</f>
        <v>0</v>
      </c>
      <c r="H18" s="71">
        <f>IF(F18=1,1,0)</f>
        <v>0</v>
      </c>
      <c r="I18" s="71">
        <f>+G18+H18</f>
        <v>0</v>
      </c>
      <c r="J18" s="72">
        <f>+F18-E18</f>
        <v>0</v>
      </c>
      <c r="K18" s="24">
        <f t="array" ref="K18">SUM(IF(I18=2,IF(D18=Ausland,'Reisekostensätze Ausland'!$C$4:$C$174)))</f>
        <v>0</v>
      </c>
      <c r="L18" s="24">
        <f t="array" ref="L18">SUM(IF(I18=1,IF(D18=Ausland,'Reisekostensätze Ausland'!$B$4:$B$174)))</f>
        <v>0</v>
      </c>
      <c r="M18" s="24">
        <f t="array" ref="M18">SUM(IF(J18&gt;0.33,IF(D18=Ausland,'Reisekostensätze Ausland'!$B$4:$B$174)))</f>
        <v>0</v>
      </c>
      <c r="N18" s="61"/>
      <c r="O18" s="62">
        <f t="shared" ref="O18:O23" si="9">IF(K18&gt;0,K18,IF(L18&gt;0,L18,M18))</f>
        <v>0</v>
      </c>
      <c r="P18" s="61"/>
      <c r="Q18" s="61"/>
      <c r="R18" s="61"/>
      <c r="S18" s="62">
        <f t="array" ref="S18">SUM(IF(P18=1,IF(D18='Reisekostensätze Ausland'!$A$3:$A$174,'Reisekostensätze Ausland'!$D$3:$D$174,0)))+SUM(IF(Q18=1,IF(D18='Reisekostensätze Ausland'!$A$4:$A$174,'Reisekostensätze Ausland'!$E$4:$E$174,0)))+SUM(IF(R18=1,IF(D18='Reisekostensätze Ausland'!$A$4:$A$174,'Reisekostensätze Ausland'!$F$4:$F$174,0)))</f>
        <v>0</v>
      </c>
      <c r="T18" s="62">
        <f t="shared" ref="T18:T23" si="10">IF(S18&lt;-O18,-O18,S18)</f>
        <v>0</v>
      </c>
      <c r="U18" s="62">
        <f t="shared" si="5"/>
        <v>0</v>
      </c>
      <c r="V18" s="63">
        <f t="shared" si="6"/>
        <v>0</v>
      </c>
      <c r="W18" s="64"/>
      <c r="X18" s="63"/>
      <c r="Y18" s="64"/>
      <c r="Z18" s="65"/>
      <c r="AA18" s="183"/>
    </row>
    <row r="19" spans="1:27" ht="24.95" customHeight="1" x14ac:dyDescent="0.2">
      <c r="A19" s="73"/>
      <c r="B19" s="88"/>
      <c r="C19" s="89"/>
      <c r="D19" s="25"/>
      <c r="E19" s="70"/>
      <c r="F19" s="70"/>
      <c r="G19" s="71">
        <f t="shared" ref="G19:G23" si="11">IF(E19="",0,IF(E19=0,1,IF(E19&gt;0,0)))</f>
        <v>0</v>
      </c>
      <c r="H19" s="71">
        <f t="shared" ref="H19:H23" si="12">IF(F19=1,1,0)</f>
        <v>0</v>
      </c>
      <c r="I19" s="71">
        <f t="shared" ref="I19:I23" si="13">+G19+H19</f>
        <v>0</v>
      </c>
      <c r="J19" s="72">
        <f>+F19-E19</f>
        <v>0</v>
      </c>
      <c r="K19" s="24">
        <f t="array" ref="K19">SUM(IF(I19=2,IF(D19=Ausland,'Reisekostensätze Ausland'!$C$4:$C$174)))</f>
        <v>0</v>
      </c>
      <c r="L19" s="24">
        <f t="array" ref="L19">SUM(IF(I19=1,IF(D19=Ausland,'Reisekostensätze Ausland'!$B$4:$B$174)))</f>
        <v>0</v>
      </c>
      <c r="M19" s="24">
        <f t="array" ref="M19">SUM(IF(J19&gt;0.33,IF(D19=Ausland,'Reisekostensätze Ausland'!$B$4:$B$174)))</f>
        <v>0</v>
      </c>
      <c r="N19" s="61"/>
      <c r="O19" s="62">
        <f t="shared" si="9"/>
        <v>0</v>
      </c>
      <c r="P19" s="61"/>
      <c r="Q19" s="61"/>
      <c r="R19" s="61"/>
      <c r="S19" s="62">
        <f t="array" ref="S19">SUM(IF(P19=1,IF(D19='Reisekostensätze Ausland'!$A$3:$A$174,'Reisekostensätze Ausland'!$D$3:$D$174,0)))+SUM(IF(Q19=1,IF(D19='Reisekostensätze Ausland'!$A$4:$A$174,'Reisekostensätze Ausland'!$E$4:$E$174,0)))+SUM(IF(R19=1,IF(D19='Reisekostensätze Ausland'!$A$4:$A$174,'Reisekostensätze Ausland'!$F$4:$F$174,0)))</f>
        <v>0</v>
      </c>
      <c r="T19" s="62">
        <f t="shared" si="10"/>
        <v>0</v>
      </c>
      <c r="U19" s="62">
        <f t="shared" si="5"/>
        <v>0</v>
      </c>
      <c r="V19" s="63">
        <f t="shared" si="6"/>
        <v>0</v>
      </c>
      <c r="W19" s="64"/>
      <c r="X19" s="63"/>
      <c r="Y19" s="64"/>
      <c r="Z19" s="65"/>
    </row>
    <row r="20" spans="1:27" ht="24.95" customHeight="1" x14ac:dyDescent="0.2">
      <c r="A20" s="73"/>
      <c r="B20" s="88"/>
      <c r="C20" s="89"/>
      <c r="D20" s="25"/>
      <c r="E20" s="70"/>
      <c r="F20" s="70"/>
      <c r="G20" s="71">
        <f t="shared" si="11"/>
        <v>0</v>
      </c>
      <c r="H20" s="71">
        <f t="shared" si="12"/>
        <v>0</v>
      </c>
      <c r="I20" s="71">
        <f t="shared" si="13"/>
        <v>0</v>
      </c>
      <c r="J20" s="72">
        <f>+F20-E20</f>
        <v>0</v>
      </c>
      <c r="K20" s="24">
        <f t="array" ref="K20">SUM(IF(I20=2,IF(D20=Ausland,'Reisekostensätze Ausland'!$C$4:$C$174)))</f>
        <v>0</v>
      </c>
      <c r="L20" s="24">
        <f t="array" ref="L20">SUM(IF(I20=1,IF(D20=Ausland,'Reisekostensätze Ausland'!$B$4:$B$174)))</f>
        <v>0</v>
      </c>
      <c r="M20" s="24">
        <f t="array" ref="M20">SUM(IF(J20&gt;0.33,IF(D20=Ausland,'Reisekostensätze Ausland'!$B$4:$B$174)))</f>
        <v>0</v>
      </c>
      <c r="N20" s="61"/>
      <c r="O20" s="62">
        <f t="shared" si="9"/>
        <v>0</v>
      </c>
      <c r="P20" s="61"/>
      <c r="Q20" s="61"/>
      <c r="R20" s="61"/>
      <c r="S20" s="62">
        <f t="array" ref="S20">SUM(IF(P20=1,IF(D20='Reisekostensätze Ausland'!$A$3:$A$174,'Reisekostensätze Ausland'!$D$3:$D$174,0)))+SUM(IF(Q20=1,IF(D20='Reisekostensätze Ausland'!$A$4:$A$174,'Reisekostensätze Ausland'!$E$4:$E$174,0)))+SUM(IF(R20=1,IF(D20='Reisekostensätze Ausland'!$A$4:$A$174,'Reisekostensätze Ausland'!$F$4:$F$174,0)))</f>
        <v>0</v>
      </c>
      <c r="T20" s="62">
        <f t="shared" si="10"/>
        <v>0</v>
      </c>
      <c r="U20" s="62">
        <f t="shared" si="5"/>
        <v>0</v>
      </c>
      <c r="V20" s="63">
        <f t="shared" si="6"/>
        <v>0</v>
      </c>
      <c r="W20" s="64"/>
      <c r="X20" s="63"/>
      <c r="Y20" s="64"/>
      <c r="Z20" s="65"/>
    </row>
    <row r="21" spans="1:27" ht="24.95" customHeight="1" x14ac:dyDescent="0.2">
      <c r="A21" s="73"/>
      <c r="B21" s="88"/>
      <c r="C21" s="89"/>
      <c r="D21" s="25"/>
      <c r="E21" s="70"/>
      <c r="F21" s="70"/>
      <c r="G21" s="71">
        <f t="shared" si="11"/>
        <v>0</v>
      </c>
      <c r="H21" s="71">
        <f t="shared" si="12"/>
        <v>0</v>
      </c>
      <c r="I21" s="71">
        <f t="shared" si="13"/>
        <v>0</v>
      </c>
      <c r="J21" s="72">
        <f t="shared" ref="J21:J22" si="14">+F21-E21</f>
        <v>0</v>
      </c>
      <c r="K21" s="24">
        <f t="array" ref="K21">SUM(IF(I21=2,IF(D21=Ausland,'Reisekostensätze Ausland'!$C$4:$C$174)))</f>
        <v>0</v>
      </c>
      <c r="L21" s="24">
        <f t="array" ref="L21">SUM(IF(I21=1,IF(D21=Ausland,'Reisekostensätze Ausland'!$B$4:$B$174)))</f>
        <v>0</v>
      </c>
      <c r="M21" s="24">
        <f t="array" ref="M21">SUM(IF(J21&gt;0.33,IF(D21=Ausland,'Reisekostensätze Ausland'!$B$4:$B$174)))</f>
        <v>0</v>
      </c>
      <c r="N21" s="61"/>
      <c r="O21" s="62">
        <f t="shared" si="9"/>
        <v>0</v>
      </c>
      <c r="P21" s="61"/>
      <c r="Q21" s="61"/>
      <c r="R21" s="61"/>
      <c r="S21" s="62">
        <f t="array" ref="S21">SUM(IF(P21=1,IF(D21='Reisekostensätze Ausland'!$A$3:$A$174,'Reisekostensätze Ausland'!$D$3:$D$174,0)))+SUM(IF(Q21=1,IF(D21='Reisekostensätze Ausland'!$A$4:$A$174,'Reisekostensätze Ausland'!$E$4:$E$174,0)))+SUM(IF(R21=1,IF(D21='Reisekostensätze Ausland'!$A$4:$A$174,'Reisekostensätze Ausland'!$F$4:$F$174,0)))</f>
        <v>0</v>
      </c>
      <c r="T21" s="62">
        <f t="shared" si="10"/>
        <v>0</v>
      </c>
      <c r="U21" s="62">
        <f t="shared" si="5"/>
        <v>0</v>
      </c>
      <c r="V21" s="63">
        <f t="shared" si="6"/>
        <v>0</v>
      </c>
      <c r="W21" s="64"/>
      <c r="X21" s="63"/>
      <c r="Y21" s="64"/>
      <c r="Z21" s="65"/>
    </row>
    <row r="22" spans="1:27" ht="24.95" customHeight="1" x14ac:dyDescent="0.2">
      <c r="A22" s="73"/>
      <c r="B22" s="88"/>
      <c r="C22" s="89"/>
      <c r="D22" s="25"/>
      <c r="E22" s="70"/>
      <c r="F22" s="70"/>
      <c r="G22" s="71">
        <f t="shared" si="11"/>
        <v>0</v>
      </c>
      <c r="H22" s="71">
        <f t="shared" si="12"/>
        <v>0</v>
      </c>
      <c r="I22" s="71">
        <f t="shared" si="13"/>
        <v>0</v>
      </c>
      <c r="J22" s="72">
        <f t="shared" si="14"/>
        <v>0</v>
      </c>
      <c r="K22" s="24">
        <f t="array" ref="K22">SUM(IF(I22=2,IF(D22=Ausland,'Reisekostensätze Ausland'!$C$4:$C$174)))</f>
        <v>0</v>
      </c>
      <c r="L22" s="24">
        <f t="array" ref="L22">SUM(IF(I22=1,IF(D22=Ausland,'Reisekostensätze Ausland'!$B$4:$B$174)))</f>
        <v>0</v>
      </c>
      <c r="M22" s="24">
        <f t="array" ref="M22">SUM(IF(J22&gt;0.33,IF(D22=Ausland,'Reisekostensätze Ausland'!$B$4:$B$174)))</f>
        <v>0</v>
      </c>
      <c r="N22" s="61"/>
      <c r="O22" s="62">
        <f t="shared" si="9"/>
        <v>0</v>
      </c>
      <c r="P22" s="61"/>
      <c r="Q22" s="61"/>
      <c r="R22" s="61"/>
      <c r="S22" s="62">
        <f t="array" ref="S22">SUM(IF(P22=1,IF(D22='Reisekostensätze Ausland'!$A$3:$A$174,'Reisekostensätze Ausland'!$D$3:$D$174,0)))+SUM(IF(Q22=1,IF(D22='Reisekostensätze Ausland'!$A$4:$A$174,'Reisekostensätze Ausland'!$E$4:$E$174,0)))+SUM(IF(R22=1,IF(D22='Reisekostensätze Ausland'!$A$4:$A$174,'Reisekostensätze Ausland'!$F$4:$F$174,0)))</f>
        <v>0</v>
      </c>
      <c r="T22" s="62">
        <f t="shared" si="10"/>
        <v>0</v>
      </c>
      <c r="U22" s="62">
        <f t="shared" si="5"/>
        <v>0</v>
      </c>
      <c r="V22" s="63">
        <f t="shared" si="6"/>
        <v>0</v>
      </c>
      <c r="W22" s="64"/>
      <c r="X22" s="63"/>
      <c r="Y22" s="64"/>
      <c r="Z22" s="65"/>
    </row>
    <row r="23" spans="1:27" ht="24.95" customHeight="1" x14ac:dyDescent="0.2">
      <c r="A23" s="73"/>
      <c r="B23" s="88"/>
      <c r="C23" s="89"/>
      <c r="D23" s="25"/>
      <c r="E23" s="70"/>
      <c r="F23" s="70"/>
      <c r="G23" s="71">
        <f t="shared" si="11"/>
        <v>0</v>
      </c>
      <c r="H23" s="71">
        <f t="shared" si="12"/>
        <v>0</v>
      </c>
      <c r="I23" s="71">
        <f t="shared" si="13"/>
        <v>0</v>
      </c>
      <c r="J23" s="72">
        <f>+F23-E23</f>
        <v>0</v>
      </c>
      <c r="K23" s="24">
        <f t="array" ref="K23">SUM(IF(I23=2,IF(D23=Ausland,'Reisekostensätze Ausland'!$C$4:$C$174)))</f>
        <v>0</v>
      </c>
      <c r="L23" s="24">
        <f t="array" ref="L23">SUM(IF(I23=1,IF(D23=Ausland,'Reisekostensätze Ausland'!$B$4:$B$174)))</f>
        <v>0</v>
      </c>
      <c r="M23" s="24">
        <f t="array" ref="M23">SUM(IF(J23&gt;0.33,IF(D23=Ausland,'Reisekostensätze Ausland'!$B$4:$B$174)))</f>
        <v>0</v>
      </c>
      <c r="N23" s="61"/>
      <c r="O23" s="62">
        <f t="shared" si="9"/>
        <v>0</v>
      </c>
      <c r="P23" s="61"/>
      <c r="Q23" s="61"/>
      <c r="R23" s="61"/>
      <c r="S23" s="62">
        <f t="array" ref="S23">SUM(IF(P23=1,IF(D23='Reisekostensätze Ausland'!$A$3:$A$174,'Reisekostensätze Ausland'!$D$3:$D$174,0)))+SUM(IF(Q23=1,IF(D23='Reisekostensätze Ausland'!$A$4:$A$174,'Reisekostensätze Ausland'!$E$4:$E$174,0)))+SUM(IF(R23=1,IF(D23='Reisekostensätze Ausland'!$A$4:$A$174,'Reisekostensätze Ausland'!$F$4:$F$174,0)))</f>
        <v>0</v>
      </c>
      <c r="T23" s="62">
        <f t="shared" si="10"/>
        <v>0</v>
      </c>
      <c r="U23" s="62">
        <f t="shared" si="5"/>
        <v>0</v>
      </c>
      <c r="V23" s="63">
        <f t="shared" si="6"/>
        <v>0</v>
      </c>
      <c r="W23" s="64"/>
      <c r="X23" s="63"/>
      <c r="Y23" s="64"/>
      <c r="Z23" s="189"/>
    </row>
    <row r="24" spans="1:27" ht="24.95" customHeight="1" x14ac:dyDescent="0.2">
      <c r="A24" s="73"/>
      <c r="B24" s="88"/>
      <c r="C24" s="89"/>
      <c r="D24" s="25"/>
      <c r="E24" s="70"/>
      <c r="F24" s="70"/>
      <c r="G24" s="71">
        <f>IF(E24="",0,IF(E24=0,1,IF(E24&gt;0,0)))</f>
        <v>0</v>
      </c>
      <c r="H24" s="71">
        <f>IF(F24=1,1,0)</f>
        <v>0</v>
      </c>
      <c r="I24" s="71">
        <f>+G24+H24</f>
        <v>0</v>
      </c>
      <c r="J24" s="72">
        <f>+F24-E24</f>
        <v>0</v>
      </c>
      <c r="K24" s="24">
        <f t="array" ref="K24">SUM(IF(I24=2,IF(D24=Ausland,'Reisekostensätze Ausland'!$C$4:$C$174)))</f>
        <v>0</v>
      </c>
      <c r="L24" s="24">
        <f t="array" ref="L24">SUM(IF(I24=1,IF(D24=Ausland,'Reisekostensätze Ausland'!$B$4:$B$174)))</f>
        <v>0</v>
      </c>
      <c r="M24" s="24">
        <f t="array" ref="M24">SUM(IF(J24&gt;0.33,IF(D24=Ausland,'Reisekostensätze Ausland'!$B$4:$B$174)))</f>
        <v>0</v>
      </c>
      <c r="N24" s="61"/>
      <c r="O24" s="62">
        <f t="shared" si="3"/>
        <v>0</v>
      </c>
      <c r="P24" s="61"/>
      <c r="Q24" s="61"/>
      <c r="R24" s="61"/>
      <c r="S24" s="62">
        <f t="array" ref="S24">SUM(IF(P24=1,IF(D24='Reisekostensätze Ausland'!$A$3:$A$174,'Reisekostensätze Ausland'!$D$3:$D$174,0)))+SUM(IF(Q24=1,IF(D24='Reisekostensätze Ausland'!$A$4:$A$174,'Reisekostensätze Ausland'!$E$4:$E$174,0)))+SUM(IF(R24=1,IF(D24='Reisekostensätze Ausland'!$A$4:$A$174,'Reisekostensätze Ausland'!$F$4:$F$174,0)))</f>
        <v>0</v>
      </c>
      <c r="T24" s="62">
        <f t="shared" si="8"/>
        <v>0</v>
      </c>
      <c r="U24" s="62">
        <f t="shared" si="5"/>
        <v>0</v>
      </c>
      <c r="V24" s="63">
        <f t="shared" si="6"/>
        <v>0</v>
      </c>
      <c r="W24" s="64"/>
      <c r="X24" s="63"/>
      <c r="Y24" s="64"/>
      <c r="Z24" s="191"/>
      <c r="AA24" s="183"/>
    </row>
    <row r="25" spans="1:27" ht="24.95" customHeight="1" x14ac:dyDescent="0.2">
      <c r="A25" s="73"/>
      <c r="B25" s="88"/>
      <c r="C25" s="89"/>
      <c r="D25" s="25"/>
      <c r="E25" s="70"/>
      <c r="F25" s="70"/>
      <c r="G25" s="71">
        <f t="shared" ref="G25:G35" si="15">IF(E25="",0,IF(E25=0,1,IF(E25&gt;0,0)))</f>
        <v>0</v>
      </c>
      <c r="H25" s="71">
        <f t="shared" ref="H25:H35" si="16">IF(F25=1,1,0)</f>
        <v>0</v>
      </c>
      <c r="I25" s="71">
        <f t="shared" ref="I25:I35" si="17">+G25+H25</f>
        <v>0</v>
      </c>
      <c r="J25" s="72">
        <f>+F25-E25</f>
        <v>0</v>
      </c>
      <c r="K25" s="24">
        <f t="array" ref="K25">SUM(IF(I25=2,IF(D25=Ausland,'Reisekostensätze Ausland'!$C$4:$C$174)))</f>
        <v>0</v>
      </c>
      <c r="L25" s="24">
        <f t="array" ref="L25">SUM(IF(I25=1,IF(D25=Ausland,'Reisekostensätze Ausland'!$B$4:$B$174)))</f>
        <v>0</v>
      </c>
      <c r="M25" s="24">
        <f t="array" ref="M25">SUM(IF(J25&gt;0.33,IF(D25=Ausland,'Reisekostensätze Ausland'!$B$4:$B$174)))</f>
        <v>0</v>
      </c>
      <c r="N25" s="61"/>
      <c r="O25" s="62">
        <f t="shared" ref="O25:O35" si="18">IF(K25&gt;0,K25,IF(L25&gt;0,L25,M25))</f>
        <v>0</v>
      </c>
      <c r="P25" s="61"/>
      <c r="Q25" s="61"/>
      <c r="R25" s="61"/>
      <c r="S25" s="62">
        <f t="array" ref="S25">SUM(IF(P25=1,IF(D25='Reisekostensätze Ausland'!$A$3:$A$174,'Reisekostensätze Ausland'!$D$3:$D$174,0)))+SUM(IF(Q25=1,IF(D25='Reisekostensätze Ausland'!$A$4:$A$174,'Reisekostensätze Ausland'!$E$4:$E$174,0)))+SUM(IF(R25=1,IF(D25='Reisekostensätze Ausland'!$A$4:$A$174,'Reisekostensätze Ausland'!$F$4:$F$174,0)))</f>
        <v>0</v>
      </c>
      <c r="T25" s="62">
        <f t="shared" si="4"/>
        <v>0</v>
      </c>
      <c r="U25" s="62">
        <f t="shared" si="5"/>
        <v>0</v>
      </c>
      <c r="V25" s="63">
        <f t="shared" si="6"/>
        <v>0</v>
      </c>
      <c r="W25" s="64"/>
      <c r="X25" s="63"/>
      <c r="Y25" s="64"/>
      <c r="Z25" s="191"/>
    </row>
    <row r="26" spans="1:27" ht="24.95" customHeight="1" x14ac:dyDescent="0.2">
      <c r="A26" s="73"/>
      <c r="B26" s="88"/>
      <c r="C26" s="89"/>
      <c r="D26" s="25"/>
      <c r="E26" s="70"/>
      <c r="F26" s="70"/>
      <c r="G26" s="71">
        <f t="shared" si="15"/>
        <v>0</v>
      </c>
      <c r="H26" s="71">
        <f t="shared" si="16"/>
        <v>0</v>
      </c>
      <c r="I26" s="71">
        <f t="shared" si="17"/>
        <v>0</v>
      </c>
      <c r="J26" s="72">
        <f>+F26-E26</f>
        <v>0</v>
      </c>
      <c r="K26" s="24">
        <f t="array" ref="K26">SUM(IF(I26=2,IF(D26=Ausland,'Reisekostensätze Ausland'!$C$4:$C$174)))</f>
        <v>0</v>
      </c>
      <c r="L26" s="24">
        <f t="array" ref="L26">SUM(IF(I26=1,IF(D26=Ausland,'Reisekostensätze Ausland'!$B$4:$B$174)))</f>
        <v>0</v>
      </c>
      <c r="M26" s="24">
        <f t="array" ref="M26">SUM(IF(J26&gt;0.33,IF(D26=Ausland,'Reisekostensätze Ausland'!$B$4:$B$174)))</f>
        <v>0</v>
      </c>
      <c r="N26" s="61"/>
      <c r="O26" s="62">
        <f t="shared" si="18"/>
        <v>0</v>
      </c>
      <c r="P26" s="61"/>
      <c r="Q26" s="61"/>
      <c r="R26" s="61"/>
      <c r="S26" s="62">
        <f t="array" ref="S26">SUM(IF(P26=1,IF(D26='Reisekostensätze Ausland'!$A$3:$A$174,'Reisekostensätze Ausland'!$D$3:$D$174,0)))+SUM(IF(Q26=1,IF(D26='Reisekostensätze Ausland'!$A$4:$A$174,'Reisekostensätze Ausland'!$E$4:$E$174,0)))+SUM(IF(R26=1,IF(D26='Reisekostensätze Ausland'!$A$4:$A$174,'Reisekostensätze Ausland'!$F$4:$F$174,0)))</f>
        <v>0</v>
      </c>
      <c r="T26" s="62">
        <f t="shared" si="4"/>
        <v>0</v>
      </c>
      <c r="U26" s="62">
        <f t="shared" si="5"/>
        <v>0</v>
      </c>
      <c r="V26" s="63">
        <f t="shared" si="6"/>
        <v>0</v>
      </c>
      <c r="W26" s="64"/>
      <c r="X26" s="63"/>
      <c r="Y26" s="64"/>
      <c r="Z26" s="191"/>
    </row>
    <row r="27" spans="1:27" ht="24.95" customHeight="1" x14ac:dyDescent="0.2">
      <c r="A27" s="73"/>
      <c r="B27" s="88"/>
      <c r="C27" s="89"/>
      <c r="D27" s="25"/>
      <c r="E27" s="70"/>
      <c r="F27" s="70"/>
      <c r="G27" s="71">
        <f t="shared" si="15"/>
        <v>0</v>
      </c>
      <c r="H27" s="71">
        <f t="shared" si="16"/>
        <v>0</v>
      </c>
      <c r="I27" s="71">
        <f t="shared" si="17"/>
        <v>0</v>
      </c>
      <c r="J27" s="72">
        <f t="shared" ref="J27:J28" si="19">+F27-E27</f>
        <v>0</v>
      </c>
      <c r="K27" s="24">
        <f t="array" ref="K27">SUM(IF(I27=2,IF(D27=Ausland,'Reisekostensätze Ausland'!$C$4:$C$174)))</f>
        <v>0</v>
      </c>
      <c r="L27" s="24">
        <f t="array" ref="L27">SUM(IF(I27=1,IF(D27=Ausland,'Reisekostensätze Ausland'!$B$4:$B$174)))</f>
        <v>0</v>
      </c>
      <c r="M27" s="24">
        <f t="array" ref="M27">SUM(IF(J27&gt;0.33,IF(D27=Ausland,'Reisekostensätze Ausland'!$B$4:$B$174)))</f>
        <v>0</v>
      </c>
      <c r="N27" s="61"/>
      <c r="O27" s="62">
        <f t="shared" si="18"/>
        <v>0</v>
      </c>
      <c r="P27" s="61"/>
      <c r="Q27" s="61"/>
      <c r="R27" s="61"/>
      <c r="S27" s="62">
        <f t="array" ref="S27">SUM(IF(P27=1,IF(D27='Reisekostensätze Ausland'!$A$3:$A$174,'Reisekostensätze Ausland'!$D$3:$D$174,0)))+SUM(IF(Q27=1,IF(D27='Reisekostensätze Ausland'!$A$4:$A$174,'Reisekostensätze Ausland'!$E$4:$E$174,0)))+SUM(IF(R27=1,IF(D27='Reisekostensätze Ausland'!$A$4:$A$174,'Reisekostensätze Ausland'!$F$4:$F$174,0)))</f>
        <v>0</v>
      </c>
      <c r="T27" s="62">
        <f t="shared" si="4"/>
        <v>0</v>
      </c>
      <c r="U27" s="62">
        <f t="shared" si="5"/>
        <v>0</v>
      </c>
      <c r="V27" s="63">
        <f t="shared" si="6"/>
        <v>0</v>
      </c>
      <c r="W27" s="64"/>
      <c r="X27" s="63"/>
      <c r="Y27" s="64"/>
      <c r="Z27" s="191"/>
    </row>
    <row r="28" spans="1:27" ht="24.95" customHeight="1" x14ac:dyDescent="0.2">
      <c r="A28" s="73"/>
      <c r="B28" s="88"/>
      <c r="C28" s="89"/>
      <c r="D28" s="25"/>
      <c r="E28" s="70"/>
      <c r="F28" s="70"/>
      <c r="G28" s="71">
        <f t="shared" si="15"/>
        <v>0</v>
      </c>
      <c r="H28" s="71">
        <f t="shared" si="16"/>
        <v>0</v>
      </c>
      <c r="I28" s="71">
        <f t="shared" si="17"/>
        <v>0</v>
      </c>
      <c r="J28" s="72">
        <f t="shared" si="19"/>
        <v>0</v>
      </c>
      <c r="K28" s="24">
        <f t="array" ref="K28">SUM(IF(I28=2,IF(D28=Ausland,'Reisekostensätze Ausland'!$C$4:$C$174)))</f>
        <v>0</v>
      </c>
      <c r="L28" s="24">
        <f t="array" ref="L28">SUM(IF(I28=1,IF(D28=Ausland,'Reisekostensätze Ausland'!$B$4:$B$174)))</f>
        <v>0</v>
      </c>
      <c r="M28" s="24">
        <f t="array" ref="M28">SUM(IF(J28&gt;0.33,IF(D28=Ausland,'Reisekostensätze Ausland'!$B$4:$B$174)))</f>
        <v>0</v>
      </c>
      <c r="N28" s="61"/>
      <c r="O28" s="62">
        <f t="shared" si="18"/>
        <v>0</v>
      </c>
      <c r="P28" s="61"/>
      <c r="Q28" s="61"/>
      <c r="R28" s="61"/>
      <c r="S28" s="62">
        <f t="array" ref="S28">SUM(IF(P28=1,IF(D28='Reisekostensätze Ausland'!$A$3:$A$174,'Reisekostensätze Ausland'!$D$3:$D$174,0)))+SUM(IF(Q28=1,IF(D28='Reisekostensätze Ausland'!$A$4:$A$174,'Reisekostensätze Ausland'!$E$4:$E$174,0)))+SUM(IF(R28=1,IF(D28='Reisekostensätze Ausland'!$A$4:$A$174,'Reisekostensätze Ausland'!$F$4:$F$174,0)))</f>
        <v>0</v>
      </c>
      <c r="T28" s="62">
        <f t="shared" si="4"/>
        <v>0</v>
      </c>
      <c r="U28" s="62">
        <f t="shared" si="5"/>
        <v>0</v>
      </c>
      <c r="V28" s="63">
        <f t="shared" si="6"/>
        <v>0</v>
      </c>
      <c r="W28" s="64"/>
      <c r="X28" s="63"/>
      <c r="Y28" s="64"/>
      <c r="Z28" s="191"/>
    </row>
    <row r="29" spans="1:27" ht="24.95" customHeight="1" x14ac:dyDescent="0.2">
      <c r="A29" s="73"/>
      <c r="B29" s="88"/>
      <c r="C29" s="89"/>
      <c r="D29" s="25"/>
      <c r="E29" s="70"/>
      <c r="F29" s="70"/>
      <c r="G29" s="71">
        <f t="shared" si="15"/>
        <v>0</v>
      </c>
      <c r="H29" s="71">
        <f t="shared" si="16"/>
        <v>0</v>
      </c>
      <c r="I29" s="71">
        <f t="shared" si="17"/>
        <v>0</v>
      </c>
      <c r="J29" s="72">
        <f t="shared" ref="J29:J35" si="20">+F29-E29</f>
        <v>0</v>
      </c>
      <c r="K29" s="24">
        <f t="array" ref="K29">SUM(IF(I29=2,IF(D29=Ausland,'Reisekostensätze Ausland'!$C$4:$C$174)))</f>
        <v>0</v>
      </c>
      <c r="L29" s="24">
        <f t="array" ref="L29">SUM(IF(I29=1,IF(D29=Ausland,'Reisekostensätze Ausland'!$B$4:$B$174)))</f>
        <v>0</v>
      </c>
      <c r="M29" s="24">
        <f t="array" ref="M29">SUM(IF(J29&gt;0.33,IF(D29=Ausland,'Reisekostensätze Ausland'!$B$4:$B$174)))</f>
        <v>0</v>
      </c>
      <c r="N29" s="61"/>
      <c r="O29" s="62">
        <f t="shared" si="18"/>
        <v>0</v>
      </c>
      <c r="P29" s="61"/>
      <c r="Q29" s="61"/>
      <c r="R29" s="61"/>
      <c r="S29" s="62">
        <f t="array" ref="S29">SUM(IF(P29=1,IF(D29='Reisekostensätze Ausland'!$A$3:$A$174,'Reisekostensätze Ausland'!$D$3:$D$174,0)))+SUM(IF(Q29=1,IF(D29='Reisekostensätze Ausland'!$A$4:$A$174,'Reisekostensätze Ausland'!$E$4:$E$174,0)))+SUM(IF(R29=1,IF(D29='Reisekostensätze Ausland'!$A$4:$A$174,'Reisekostensätze Ausland'!$F$4:$F$174,0)))</f>
        <v>0</v>
      </c>
      <c r="T29" s="62">
        <f t="shared" si="4"/>
        <v>0</v>
      </c>
      <c r="U29" s="62">
        <f t="shared" si="5"/>
        <v>0</v>
      </c>
      <c r="V29" s="63">
        <f t="shared" si="6"/>
        <v>0</v>
      </c>
      <c r="W29" s="64"/>
      <c r="X29" s="63"/>
      <c r="Y29" s="64"/>
      <c r="Z29" s="191"/>
    </row>
    <row r="30" spans="1:27" ht="24.95" customHeight="1" x14ac:dyDescent="0.2">
      <c r="A30" s="73"/>
      <c r="B30" s="88"/>
      <c r="C30" s="89"/>
      <c r="D30" s="25"/>
      <c r="E30" s="70"/>
      <c r="F30" s="70"/>
      <c r="G30" s="71">
        <f t="shared" ref="G30:G33" si="21">IF(E30="",0,IF(E30=0,1,IF(E30&gt;0,0)))</f>
        <v>0</v>
      </c>
      <c r="H30" s="71">
        <f t="shared" ref="H30:H33" si="22">IF(F30=1,1,0)</f>
        <v>0</v>
      </c>
      <c r="I30" s="71">
        <f t="shared" ref="I30:I33" si="23">+G30+H30</f>
        <v>0</v>
      </c>
      <c r="J30" s="72">
        <f t="shared" si="20"/>
        <v>0</v>
      </c>
      <c r="K30" s="24">
        <f t="array" ref="K30">SUM(IF(I30=2,IF(D30=Ausland,'Reisekostensätze Ausland'!$C$4:$C$174)))</f>
        <v>0</v>
      </c>
      <c r="L30" s="24">
        <f t="array" ref="L30">SUM(IF(I30=1,IF(D30=Ausland,'Reisekostensätze Ausland'!$B$4:$B$174)))</f>
        <v>0</v>
      </c>
      <c r="M30" s="24">
        <f t="array" ref="M30">SUM(IF(J30&gt;0.33,IF(D30=Ausland,'Reisekostensätze Ausland'!$B$4:$B$174)))</f>
        <v>0</v>
      </c>
      <c r="N30" s="61"/>
      <c r="O30" s="62">
        <f t="shared" ref="O30:O33" si="24">IF(K30&gt;0,K30,IF(L30&gt;0,L30,M30))</f>
        <v>0</v>
      </c>
      <c r="P30" s="61"/>
      <c r="Q30" s="61"/>
      <c r="R30" s="61"/>
      <c r="S30" s="62">
        <f t="array" ref="S30">SUM(IF(P30=1,IF(D30='Reisekostensätze Ausland'!$A$3:$A$174,'Reisekostensätze Ausland'!$D$3:$D$174,0)))+SUM(IF(Q30=1,IF(D30='Reisekostensätze Ausland'!$A$4:$A$174,'Reisekostensätze Ausland'!$E$4:$E$174,0)))+SUM(IF(R30=1,IF(D30='Reisekostensätze Ausland'!$A$4:$A$174,'Reisekostensätze Ausland'!$F$4:$F$174,0)))</f>
        <v>0</v>
      </c>
      <c r="T30" s="62">
        <f t="shared" ref="T30:T33" si="25">IF(S30&lt;-O30,-O30,S30)</f>
        <v>0</v>
      </c>
      <c r="U30" s="62">
        <f t="shared" ref="U30:U33" si="26">+O30+T30</f>
        <v>0</v>
      </c>
      <c r="V30" s="63">
        <f t="shared" si="6"/>
        <v>0</v>
      </c>
      <c r="W30" s="64"/>
      <c r="X30" s="63"/>
      <c r="Y30" s="64"/>
      <c r="Z30" s="191"/>
    </row>
    <row r="31" spans="1:27" ht="24.95" customHeight="1" x14ac:dyDescent="0.2">
      <c r="A31" s="73"/>
      <c r="B31" s="88"/>
      <c r="C31" s="89"/>
      <c r="D31" s="25"/>
      <c r="E31" s="70"/>
      <c r="F31" s="70"/>
      <c r="G31" s="71">
        <f t="shared" si="21"/>
        <v>0</v>
      </c>
      <c r="H31" s="71">
        <f t="shared" si="22"/>
        <v>0</v>
      </c>
      <c r="I31" s="71">
        <f t="shared" si="23"/>
        <v>0</v>
      </c>
      <c r="J31" s="72">
        <f t="shared" si="20"/>
        <v>0</v>
      </c>
      <c r="K31" s="24">
        <f t="array" ref="K31">SUM(IF(I31=2,IF(D31=Ausland,'Reisekostensätze Ausland'!$C$4:$C$174)))</f>
        <v>0</v>
      </c>
      <c r="L31" s="24">
        <f t="array" ref="L31">SUM(IF(I31=1,IF(D31=Ausland,'Reisekostensätze Ausland'!$B$4:$B$174)))</f>
        <v>0</v>
      </c>
      <c r="M31" s="24">
        <f t="array" ref="M31">SUM(IF(J31&gt;0.33,IF(D31=Ausland,'Reisekostensätze Ausland'!$B$4:$B$174)))</f>
        <v>0</v>
      </c>
      <c r="N31" s="61"/>
      <c r="O31" s="62">
        <f t="shared" si="24"/>
        <v>0</v>
      </c>
      <c r="P31" s="61"/>
      <c r="Q31" s="61"/>
      <c r="R31" s="61"/>
      <c r="S31" s="62">
        <f t="array" ref="S31">SUM(IF(P31=1,IF(D31='Reisekostensätze Ausland'!$A$3:$A$174,'Reisekostensätze Ausland'!$D$3:$D$174,0)))+SUM(IF(Q31=1,IF(D31='Reisekostensätze Ausland'!$A$4:$A$174,'Reisekostensätze Ausland'!$E$4:$E$174,0)))+SUM(IF(R31=1,IF(D31='Reisekostensätze Ausland'!$A$4:$A$174,'Reisekostensätze Ausland'!$F$4:$F$174,0)))</f>
        <v>0</v>
      </c>
      <c r="T31" s="62">
        <f t="shared" si="25"/>
        <v>0</v>
      </c>
      <c r="U31" s="62">
        <f t="shared" si="26"/>
        <v>0</v>
      </c>
      <c r="V31" s="63">
        <f t="shared" si="6"/>
        <v>0</v>
      </c>
      <c r="W31" s="64"/>
      <c r="X31" s="63"/>
      <c r="Y31" s="64"/>
      <c r="Z31" s="191"/>
    </row>
    <row r="32" spans="1:27" ht="24.95" customHeight="1" x14ac:dyDescent="0.2">
      <c r="A32" s="73"/>
      <c r="B32" s="88"/>
      <c r="C32" s="89"/>
      <c r="D32" s="25"/>
      <c r="E32" s="70"/>
      <c r="F32" s="70"/>
      <c r="G32" s="71">
        <f t="shared" ref="G32" si="27">IF(E32="",0,IF(E32=0,1,IF(E32&gt;0,0)))</f>
        <v>0</v>
      </c>
      <c r="H32" s="71">
        <f t="shared" ref="H32" si="28">IF(F32=1,1,0)</f>
        <v>0</v>
      </c>
      <c r="I32" s="71">
        <f t="shared" ref="I32" si="29">+G32+H32</f>
        <v>0</v>
      </c>
      <c r="J32" s="72">
        <f t="shared" si="20"/>
        <v>0</v>
      </c>
      <c r="K32" s="24">
        <f t="array" ref="K32">SUM(IF(I32=2,IF(D32=Ausland,'Reisekostensätze Ausland'!$C$4:$C$174)))</f>
        <v>0</v>
      </c>
      <c r="L32" s="24">
        <f t="array" ref="L32">SUM(IF(I32=1,IF(D32=Ausland,'Reisekostensätze Ausland'!$B$4:$B$174)))</f>
        <v>0</v>
      </c>
      <c r="M32" s="24">
        <f t="array" ref="M32">SUM(IF(J32&gt;0.33,IF(D32=Ausland,'Reisekostensätze Ausland'!$B$4:$B$174)))</f>
        <v>0</v>
      </c>
      <c r="N32" s="61"/>
      <c r="O32" s="62">
        <f t="shared" ref="O32" si="30">IF(K32&gt;0,K32,IF(L32&gt;0,L32,M32))</f>
        <v>0</v>
      </c>
      <c r="P32" s="61"/>
      <c r="Q32" s="61"/>
      <c r="R32" s="61"/>
      <c r="S32" s="62">
        <f t="array" ref="S32">SUM(IF(P32=1,IF(D32='Reisekostensätze Ausland'!$A$3:$A$174,'Reisekostensätze Ausland'!$D$3:$D$174,0)))+SUM(IF(Q32=1,IF(D32='Reisekostensätze Ausland'!$A$4:$A$174,'Reisekostensätze Ausland'!$E$4:$E$174,0)))+SUM(IF(R32=1,IF(D32='Reisekostensätze Ausland'!$A$4:$A$174,'Reisekostensätze Ausland'!$F$4:$F$174,0)))</f>
        <v>0</v>
      </c>
      <c r="T32" s="62">
        <f t="shared" ref="T32" si="31">IF(S32&lt;-O32,-O32,S32)</f>
        <v>0</v>
      </c>
      <c r="U32" s="62">
        <f t="shared" ref="U32" si="32">+O32+T32</f>
        <v>0</v>
      </c>
      <c r="V32" s="63">
        <f t="shared" si="6"/>
        <v>0</v>
      </c>
      <c r="W32" s="64"/>
      <c r="X32" s="63"/>
      <c r="Y32" s="64"/>
      <c r="Z32" s="191"/>
    </row>
    <row r="33" spans="1:27" ht="24.95" customHeight="1" x14ac:dyDescent="0.2">
      <c r="A33" s="73"/>
      <c r="B33" s="88"/>
      <c r="C33" s="89"/>
      <c r="D33" s="25"/>
      <c r="E33" s="70"/>
      <c r="F33" s="70"/>
      <c r="G33" s="71">
        <f t="shared" si="21"/>
        <v>0</v>
      </c>
      <c r="H33" s="71">
        <f t="shared" si="22"/>
        <v>0</v>
      </c>
      <c r="I33" s="71">
        <f t="shared" si="23"/>
        <v>0</v>
      </c>
      <c r="J33" s="72">
        <f t="shared" si="20"/>
        <v>0</v>
      </c>
      <c r="K33" s="24">
        <f t="array" ref="K33">SUM(IF(I33=2,IF(D33=Ausland,'Reisekostensätze Ausland'!$C$4:$C$174)))</f>
        <v>0</v>
      </c>
      <c r="L33" s="24">
        <f t="array" ref="L33">SUM(IF(I33=1,IF(D33=Ausland,'Reisekostensätze Ausland'!$B$4:$B$174)))</f>
        <v>0</v>
      </c>
      <c r="M33" s="24">
        <f t="array" ref="M33">SUM(IF(J33&gt;0.33,IF(D33=Ausland,'Reisekostensätze Ausland'!$B$4:$B$174)))</f>
        <v>0</v>
      </c>
      <c r="N33" s="61"/>
      <c r="O33" s="62">
        <f t="shared" si="24"/>
        <v>0</v>
      </c>
      <c r="P33" s="61"/>
      <c r="Q33" s="61"/>
      <c r="R33" s="61"/>
      <c r="S33" s="62">
        <f t="array" ref="S33">SUM(IF(P33=1,IF(D33='Reisekostensätze Ausland'!$A$3:$A$174,'Reisekostensätze Ausland'!$D$3:$D$174,0)))+SUM(IF(Q33=1,IF(D33='Reisekostensätze Ausland'!$A$4:$A$174,'Reisekostensätze Ausland'!$E$4:$E$174,0)))+SUM(IF(R33=1,IF(D33='Reisekostensätze Ausland'!$A$4:$A$174,'Reisekostensätze Ausland'!$F$4:$F$174,0)))</f>
        <v>0</v>
      </c>
      <c r="T33" s="62">
        <f t="shared" si="25"/>
        <v>0</v>
      </c>
      <c r="U33" s="62">
        <f t="shared" si="26"/>
        <v>0</v>
      </c>
      <c r="V33" s="63">
        <f t="shared" si="6"/>
        <v>0</v>
      </c>
      <c r="W33" s="64"/>
      <c r="X33" s="63"/>
      <c r="Y33" s="64"/>
      <c r="Z33" s="191"/>
    </row>
    <row r="34" spans="1:27" ht="24.95" customHeight="1" x14ac:dyDescent="0.2">
      <c r="A34" s="73"/>
      <c r="B34" s="88"/>
      <c r="C34" s="89"/>
      <c r="D34" s="25"/>
      <c r="E34" s="70"/>
      <c r="F34" s="70"/>
      <c r="G34" s="71">
        <f t="shared" ref="G34" si="33">IF(E34="",0,IF(E34=0,1,IF(E34&gt;0,0)))</f>
        <v>0</v>
      </c>
      <c r="H34" s="71">
        <f t="shared" ref="H34" si="34">IF(F34=1,1,0)</f>
        <v>0</v>
      </c>
      <c r="I34" s="71">
        <f t="shared" ref="I34" si="35">+G34+H34</f>
        <v>0</v>
      </c>
      <c r="J34" s="72">
        <f t="shared" si="20"/>
        <v>0</v>
      </c>
      <c r="K34" s="24">
        <f t="array" ref="K34">SUM(IF(I34=2,IF(D34=Ausland,'Reisekostensätze Ausland'!$C$4:$C$174)))</f>
        <v>0</v>
      </c>
      <c r="L34" s="24">
        <f t="array" ref="L34">SUM(IF(I34=1,IF(D34=Ausland,'Reisekostensätze Ausland'!$B$4:$B$174)))</f>
        <v>0</v>
      </c>
      <c r="M34" s="24">
        <f t="array" ref="M34">SUM(IF(J34&gt;0.33,IF(D34=Ausland,'Reisekostensätze Ausland'!$B$4:$B$174)))</f>
        <v>0</v>
      </c>
      <c r="N34" s="61"/>
      <c r="O34" s="62">
        <f t="shared" ref="O34" si="36">IF(K34&gt;0,K34,IF(L34&gt;0,L34,M34))</f>
        <v>0</v>
      </c>
      <c r="P34" s="61"/>
      <c r="Q34" s="61"/>
      <c r="R34" s="61"/>
      <c r="S34" s="62">
        <f t="array" ref="S34">SUM(IF(P34=1,IF(D34='Reisekostensätze Ausland'!$A$3:$A$174,'Reisekostensätze Ausland'!$D$3:$D$174,0)))+SUM(IF(Q34=1,IF(D34='Reisekostensätze Ausland'!$A$4:$A$174,'Reisekostensätze Ausland'!$E$4:$E$174,0)))+SUM(IF(R34=1,IF(D34='Reisekostensätze Ausland'!$A$4:$A$174,'Reisekostensätze Ausland'!$F$4:$F$174,0)))</f>
        <v>0</v>
      </c>
      <c r="T34" s="62">
        <f t="shared" ref="T34" si="37">IF(S34&lt;-O34,-O34,S34)</f>
        <v>0</v>
      </c>
      <c r="U34" s="62">
        <f t="shared" ref="U34" si="38">+O34+T34</f>
        <v>0</v>
      </c>
      <c r="V34" s="63">
        <f t="shared" si="6"/>
        <v>0</v>
      </c>
      <c r="W34" s="64"/>
      <c r="X34" s="63"/>
      <c r="Y34" s="64"/>
      <c r="Z34" s="191"/>
    </row>
    <row r="35" spans="1:27" ht="24.95" customHeight="1" x14ac:dyDescent="0.2">
      <c r="A35" s="208"/>
      <c r="B35" s="209"/>
      <c r="C35" s="210"/>
      <c r="D35" s="211"/>
      <c r="E35" s="212"/>
      <c r="F35" s="213"/>
      <c r="G35" s="214">
        <f t="shared" si="15"/>
        <v>0</v>
      </c>
      <c r="H35" s="214">
        <f t="shared" si="16"/>
        <v>0</v>
      </c>
      <c r="I35" s="214">
        <f t="shared" si="17"/>
        <v>0</v>
      </c>
      <c r="J35" s="215">
        <f t="shared" si="20"/>
        <v>0</v>
      </c>
      <c r="K35" s="216">
        <f t="array" ref="K35">SUM(IF(I35=2,IF(D35=Ausland,'Reisekostensätze Ausland'!$C$4:$C$174)))</f>
        <v>0</v>
      </c>
      <c r="L35" s="216">
        <f t="array" ref="L35">SUM(IF(I35=1,IF(D35=Ausland,'Reisekostensätze Ausland'!$B$4:$B$174)))</f>
        <v>0</v>
      </c>
      <c r="M35" s="216">
        <f t="array" ref="M35">SUM(IF(J35&gt;0.33,IF(D35=Ausland,'Reisekostensätze Ausland'!$B$4:$B$174)))</f>
        <v>0</v>
      </c>
      <c r="N35" s="217"/>
      <c r="O35" s="218">
        <f t="shared" si="18"/>
        <v>0</v>
      </c>
      <c r="P35" s="217"/>
      <c r="Q35" s="217"/>
      <c r="R35" s="217"/>
      <c r="S35" s="218">
        <f t="array" ref="S35">SUM(IF(P35=1,IF(D35='Reisekostensätze Ausland'!$A$3:$A$174,'Reisekostensätze Ausland'!$D$3:$D$174,0)))+SUM(IF(Q35=1,IF(D35='Reisekostensätze Ausland'!$A$4:$A$174,'Reisekostensätze Ausland'!$E$4:$E$174,0)))+SUM(IF(R35=1,IF(D35='Reisekostensätze Ausland'!$A$4:$A$174,'Reisekostensätze Ausland'!$F$4:$F$174,0)))</f>
        <v>0</v>
      </c>
      <c r="T35" s="218">
        <f t="shared" si="4"/>
        <v>0</v>
      </c>
      <c r="U35" s="218">
        <f t="shared" si="5"/>
        <v>0</v>
      </c>
      <c r="V35" s="190">
        <f t="shared" si="6"/>
        <v>0</v>
      </c>
      <c r="W35" s="192"/>
      <c r="X35" s="190"/>
      <c r="Y35" s="192"/>
      <c r="Z35" s="190"/>
    </row>
    <row r="36" spans="1:27" ht="24.95" customHeight="1" x14ac:dyDescent="0.2">
      <c r="A36" s="206" t="s">
        <v>180</v>
      </c>
      <c r="B36" s="165"/>
      <c r="C36" s="166"/>
      <c r="D36" s="167"/>
      <c r="E36" s="207"/>
      <c r="F36" s="120"/>
      <c r="G36" s="120"/>
      <c r="H36" s="120"/>
      <c r="I36" s="120"/>
      <c r="J36" s="121" t="s">
        <v>179</v>
      </c>
      <c r="K36" s="26"/>
      <c r="L36" s="27"/>
      <c r="M36" s="27"/>
      <c r="N36" s="66">
        <f>SUM(N11:N35)</f>
        <v>0</v>
      </c>
      <c r="O36" s="67">
        <f>SUM(Verpflegung)</f>
        <v>0</v>
      </c>
      <c r="P36" s="67"/>
      <c r="Q36" s="67"/>
      <c r="R36" s="67"/>
      <c r="S36" s="67"/>
      <c r="T36" s="67">
        <f>SUM(T11:T35)</f>
        <v>0</v>
      </c>
      <c r="U36" s="67">
        <f>SUM(U11:U35)</f>
        <v>0</v>
      </c>
      <c r="V36" s="67">
        <f>SUM(Übernachtung)</f>
        <v>0</v>
      </c>
      <c r="W36" s="68">
        <f>SUM(Bewirtung)</f>
        <v>0</v>
      </c>
      <c r="X36" s="69">
        <f>SUM(KfzKosten)</f>
        <v>0</v>
      </c>
      <c r="Y36" s="181">
        <f>SUM(Y11:Y35)</f>
        <v>0</v>
      </c>
      <c r="Z36" s="69">
        <f>SUM(Z11:Z35)</f>
        <v>0</v>
      </c>
    </row>
    <row r="37" spans="1:27" ht="24.95" customHeight="1" x14ac:dyDescent="0.25">
      <c r="A37" s="122"/>
      <c r="B37" s="138" t="s">
        <v>209</v>
      </c>
      <c r="C37" s="139"/>
      <c r="D37" s="139"/>
      <c r="E37" s="140"/>
      <c r="F37" s="132"/>
      <c r="G37" s="132"/>
      <c r="H37" s="132"/>
      <c r="I37" s="132"/>
      <c r="J37" s="141"/>
      <c r="K37" s="31"/>
      <c r="L37" s="31"/>
      <c r="M37" s="31"/>
      <c r="N37" s="31" t="s">
        <v>2</v>
      </c>
      <c r="O37" s="28"/>
      <c r="P37" s="29"/>
      <c r="Q37" s="29"/>
      <c r="R37" s="29"/>
      <c r="S37" s="29"/>
      <c r="T37" s="29"/>
      <c r="U37" s="29"/>
      <c r="V37" s="29"/>
      <c r="W37" s="29"/>
      <c r="X37" s="32"/>
      <c r="Y37" s="182"/>
      <c r="Z37" s="169"/>
    </row>
    <row r="38" spans="1:27" ht="24.95" customHeight="1" x14ac:dyDescent="0.25">
      <c r="A38" s="122"/>
      <c r="B38" s="123" t="s">
        <v>183</v>
      </c>
      <c r="C38" s="124"/>
      <c r="D38" s="125"/>
      <c r="E38" s="125"/>
      <c r="F38" s="132"/>
      <c r="G38" s="132"/>
      <c r="H38" s="132"/>
      <c r="I38" s="132"/>
      <c r="J38" s="141"/>
      <c r="K38" s="31"/>
      <c r="L38" s="31"/>
      <c r="M38" s="31"/>
      <c r="N38" s="31">
        <v>7.0000000000000007E-2</v>
      </c>
      <c r="O38" s="28"/>
      <c r="P38" s="29"/>
      <c r="Q38" s="29"/>
      <c r="R38" s="29"/>
      <c r="S38" s="29"/>
      <c r="T38" s="29"/>
      <c r="U38" s="29"/>
      <c r="V38" s="29"/>
      <c r="W38" s="29"/>
      <c r="X38" s="32"/>
      <c r="Y38" s="182"/>
      <c r="Z38" s="169"/>
    </row>
    <row r="39" spans="1:27" ht="24.95" customHeight="1" x14ac:dyDescent="0.2">
      <c r="A39" s="193"/>
      <c r="B39" s="194"/>
      <c r="C39" s="194"/>
      <c r="D39" s="195"/>
      <c r="E39" s="194"/>
      <c r="F39" s="194"/>
      <c r="G39" s="194"/>
      <c r="H39" s="194"/>
      <c r="I39" s="194"/>
      <c r="J39" s="196"/>
      <c r="K39" s="197"/>
      <c r="L39" s="197"/>
      <c r="M39" s="197"/>
      <c r="N39" s="197">
        <v>0.19</v>
      </c>
      <c r="O39" s="28"/>
      <c r="P39" s="30"/>
      <c r="Q39" s="30"/>
      <c r="R39" s="30"/>
      <c r="S39" s="30"/>
      <c r="T39" s="30"/>
      <c r="U39" s="30"/>
      <c r="V39" s="30"/>
      <c r="W39" s="30"/>
      <c r="X39" s="30"/>
      <c r="Y39" s="182"/>
      <c r="Z39" s="169"/>
    </row>
    <row r="40" spans="1:27" ht="5.0999999999999996" customHeight="1" x14ac:dyDescent="0.2">
      <c r="A40" s="170"/>
      <c r="B40" s="128"/>
      <c r="C40" s="128"/>
      <c r="D40" s="127"/>
      <c r="E40" s="128"/>
      <c r="F40" s="128"/>
      <c r="G40" s="128"/>
      <c r="H40" s="128"/>
      <c r="I40" s="128"/>
      <c r="J40" s="129"/>
      <c r="K40" s="142"/>
      <c r="L40" s="142"/>
      <c r="M40" s="142"/>
      <c r="N40" s="142"/>
      <c r="O40" s="143"/>
      <c r="P40" s="142"/>
      <c r="Q40" s="142"/>
      <c r="R40" s="142"/>
      <c r="S40" s="142"/>
      <c r="T40" s="142"/>
      <c r="U40" s="142"/>
      <c r="V40" s="142"/>
      <c r="W40" s="142"/>
      <c r="X40" s="142"/>
      <c r="Y40" s="142"/>
      <c r="Z40" s="142"/>
    </row>
    <row r="41" spans="1:27" ht="15" x14ac:dyDescent="0.25">
      <c r="A41" s="74"/>
      <c r="B41" s="144"/>
      <c r="C41" s="145"/>
      <c r="D41" s="146"/>
      <c r="E41" s="147"/>
      <c r="F41" s="148"/>
      <c r="G41" s="148"/>
      <c r="H41" s="148"/>
      <c r="I41" s="148"/>
      <c r="J41" s="45"/>
      <c r="K41" s="149"/>
      <c r="L41" s="149"/>
      <c r="M41" s="149"/>
      <c r="N41" s="149" t="s">
        <v>3</v>
      </c>
      <c r="O41" s="150">
        <f>SUM(U36:Z36)</f>
        <v>0</v>
      </c>
      <c r="P41" s="151"/>
      <c r="Q41" s="151"/>
      <c r="R41" s="151"/>
      <c r="S41" s="151"/>
      <c r="T41" s="151"/>
      <c r="U41" s="151"/>
      <c r="V41" s="152" t="s">
        <v>3</v>
      </c>
      <c r="W41" s="152"/>
      <c r="X41" s="40">
        <f>+O41</f>
        <v>0</v>
      </c>
      <c r="Y41" s="153"/>
      <c r="Z41" s="153"/>
    </row>
    <row r="42" spans="1:27" ht="15.75" x14ac:dyDescent="0.25">
      <c r="A42" s="75" t="s">
        <v>181</v>
      </c>
      <c r="B42" s="46"/>
      <c r="C42" s="47"/>
      <c r="D42" s="48"/>
      <c r="E42" s="48"/>
      <c r="F42" s="48"/>
      <c r="G42" s="48"/>
      <c r="H42" s="48"/>
      <c r="I42" s="48"/>
      <c r="J42" s="49"/>
      <c r="K42" s="154"/>
      <c r="L42" s="154"/>
      <c r="M42" s="154"/>
      <c r="N42" s="153"/>
      <c r="O42" s="155" t="s">
        <v>178</v>
      </c>
      <c r="P42" s="153"/>
      <c r="Q42" s="153"/>
      <c r="R42" s="153"/>
      <c r="S42" s="153"/>
      <c r="T42" s="153"/>
      <c r="U42" s="153"/>
      <c r="V42" s="156" t="s">
        <v>207</v>
      </c>
      <c r="W42" s="156"/>
      <c r="X42" s="40">
        <v>0</v>
      </c>
      <c r="Y42" s="157" t="s">
        <v>71</v>
      </c>
      <c r="Z42" s="157"/>
    </row>
    <row r="43" spans="1:27" ht="5.0999999999999996" customHeight="1" x14ac:dyDescent="0.2">
      <c r="A43" s="76"/>
      <c r="B43" s="158"/>
      <c r="C43" s="145"/>
      <c r="D43" s="159"/>
      <c r="E43" s="159"/>
      <c r="F43" s="159"/>
      <c r="G43" s="159"/>
      <c r="H43" s="159"/>
      <c r="I43" s="159"/>
      <c r="J43" s="50"/>
      <c r="K43" s="154"/>
      <c r="L43" s="154"/>
      <c r="M43" s="154"/>
      <c r="N43" s="153"/>
      <c r="O43" s="160"/>
      <c r="P43" s="142"/>
      <c r="Q43" s="142"/>
      <c r="R43" s="142"/>
      <c r="S43" s="142"/>
      <c r="T43" s="142"/>
      <c r="U43" s="142"/>
      <c r="V43" s="33"/>
      <c r="W43" s="33"/>
      <c r="X43" s="41"/>
      <c r="Y43" s="33"/>
      <c r="Z43" s="142"/>
    </row>
    <row r="44" spans="1:27" ht="5.0999999999999996" customHeight="1" x14ac:dyDescent="0.2">
      <c r="A44" s="76"/>
      <c r="B44" s="158"/>
      <c r="C44" s="145"/>
      <c r="D44" s="159"/>
      <c r="E44" s="159"/>
      <c r="F44" s="159"/>
      <c r="G44" s="159"/>
      <c r="H44" s="159"/>
      <c r="I44" s="159"/>
      <c r="J44" s="50"/>
      <c r="K44" s="154"/>
      <c r="L44" s="154"/>
      <c r="M44" s="154"/>
      <c r="N44" s="153"/>
      <c r="O44" s="160"/>
      <c r="P44" s="142"/>
      <c r="Q44" s="142"/>
      <c r="R44" s="142"/>
      <c r="S44" s="142"/>
      <c r="T44" s="142"/>
      <c r="U44" s="142"/>
      <c r="V44" s="142"/>
      <c r="W44" s="142"/>
      <c r="X44" s="42"/>
      <c r="Y44" s="153"/>
      <c r="Z44" s="153"/>
    </row>
    <row r="45" spans="1:27" ht="15" customHeight="1" x14ac:dyDescent="0.25">
      <c r="A45" s="77"/>
      <c r="B45" s="161"/>
      <c r="C45" s="145"/>
      <c r="D45" s="159"/>
      <c r="E45" s="159"/>
      <c r="F45" s="159"/>
      <c r="G45" s="159"/>
      <c r="H45" s="159"/>
      <c r="I45" s="159"/>
      <c r="J45" s="50"/>
      <c r="K45" s="154"/>
      <c r="L45" s="154"/>
      <c r="M45" s="154"/>
      <c r="N45" s="153"/>
      <c r="O45" s="160"/>
      <c r="P45" s="162"/>
      <c r="Q45" s="162"/>
      <c r="R45" s="162"/>
      <c r="S45" s="162"/>
      <c r="T45" s="162"/>
      <c r="U45" s="198" t="s">
        <v>182</v>
      </c>
      <c r="V45" s="202"/>
      <c r="W45" s="204">
        <f>SUM(X41:X42)</f>
        <v>0</v>
      </c>
      <c r="X45" s="199"/>
      <c r="Y45" s="153"/>
      <c r="Z45" s="153"/>
    </row>
    <row r="46" spans="1:27" ht="15" customHeight="1" x14ac:dyDescent="0.25">
      <c r="A46" s="75" t="s">
        <v>206</v>
      </c>
      <c r="B46" s="46"/>
      <c r="C46" s="47"/>
      <c r="D46" s="48"/>
      <c r="E46" s="48"/>
      <c r="F46" s="48"/>
      <c r="G46" s="48"/>
      <c r="H46" s="48"/>
      <c r="I46" s="48"/>
      <c r="J46" s="49"/>
      <c r="K46" s="154"/>
      <c r="L46" s="154"/>
      <c r="M46" s="154"/>
      <c r="N46" s="153"/>
      <c r="O46" s="160"/>
      <c r="P46" s="162"/>
      <c r="Q46" s="162"/>
      <c r="R46" s="162"/>
      <c r="S46" s="162"/>
      <c r="T46" s="162"/>
      <c r="U46" s="200"/>
      <c r="V46" s="203"/>
      <c r="W46" s="205"/>
      <c r="X46" s="201"/>
      <c r="Y46" s="168"/>
      <c r="Z46" s="153"/>
    </row>
    <row r="47" spans="1:27" s="176" customFormat="1" ht="12" customHeight="1" x14ac:dyDescent="0.2">
      <c r="A47" s="177"/>
      <c r="B47" s="177"/>
      <c r="C47" s="177"/>
      <c r="D47" s="178"/>
      <c r="E47" s="177"/>
      <c r="F47" s="177"/>
      <c r="G47" s="177"/>
      <c r="H47" s="177"/>
      <c r="I47" s="177"/>
      <c r="J47" s="179"/>
      <c r="K47" s="180"/>
      <c r="L47" s="180"/>
      <c r="M47" s="180"/>
      <c r="N47" s="180"/>
      <c r="O47" s="179"/>
      <c r="P47" s="177"/>
      <c r="Q47" s="177"/>
      <c r="R47" s="177"/>
      <c r="S47" s="177"/>
      <c r="T47" s="177"/>
      <c r="U47" s="177"/>
      <c r="V47" s="177"/>
      <c r="W47" s="177"/>
      <c r="X47" s="177"/>
      <c r="Y47" s="177"/>
      <c r="Z47" s="177"/>
    </row>
    <row r="48" spans="1:27" x14ac:dyDescent="0.2">
      <c r="A48" s="171"/>
      <c r="B48" s="171"/>
      <c r="C48" s="171"/>
      <c r="D48" s="172"/>
      <c r="E48" s="171"/>
      <c r="F48" s="171"/>
      <c r="G48" s="171"/>
      <c r="H48" s="171"/>
      <c r="I48" s="171"/>
      <c r="J48" s="173"/>
      <c r="K48" s="171"/>
      <c r="L48" s="171"/>
      <c r="M48" s="171"/>
      <c r="N48" s="171"/>
      <c r="O48" s="173"/>
      <c r="P48" s="171"/>
      <c r="Q48" s="171"/>
      <c r="R48" s="171"/>
      <c r="S48" s="171"/>
      <c r="T48" s="171"/>
      <c r="U48" s="171"/>
      <c r="V48" s="171"/>
      <c r="W48" s="171"/>
      <c r="X48" s="171"/>
      <c r="Y48" s="171"/>
      <c r="Z48" s="184"/>
      <c r="AA48" s="184"/>
    </row>
    <row r="49" spans="1:27" x14ac:dyDescent="0.2">
      <c r="A49" s="174"/>
      <c r="B49" s="174"/>
      <c r="C49" s="174"/>
      <c r="D49" s="172"/>
      <c r="E49" s="171"/>
      <c r="F49" s="171"/>
      <c r="G49" s="171"/>
      <c r="H49" s="171"/>
      <c r="I49" s="171"/>
      <c r="J49" s="173"/>
      <c r="K49" s="171"/>
      <c r="L49" s="171"/>
      <c r="M49" s="171"/>
      <c r="N49" s="171"/>
      <c r="O49" s="173"/>
      <c r="P49" s="171"/>
      <c r="Q49" s="171"/>
      <c r="R49" s="171"/>
      <c r="S49" s="171"/>
      <c r="T49" s="171"/>
      <c r="U49" s="171"/>
      <c r="V49" s="171"/>
      <c r="W49" s="171"/>
      <c r="X49" s="171"/>
      <c r="Y49" s="171"/>
      <c r="Z49" s="184"/>
      <c r="AA49" s="184"/>
    </row>
    <row r="50" spans="1:27" x14ac:dyDescent="0.2">
      <c r="A50" s="171"/>
      <c r="B50" s="171"/>
      <c r="C50" s="171"/>
      <c r="D50" s="172"/>
      <c r="E50" s="171"/>
      <c r="F50" s="171"/>
      <c r="G50" s="171"/>
      <c r="H50" s="171"/>
      <c r="I50" s="171"/>
      <c r="J50" s="173"/>
      <c r="K50" s="171"/>
      <c r="L50" s="171"/>
      <c r="M50" s="171"/>
      <c r="N50" s="171"/>
      <c r="O50" s="173"/>
      <c r="P50" s="171"/>
      <c r="Q50" s="171"/>
      <c r="R50" s="171"/>
      <c r="S50" s="171"/>
      <c r="T50" s="171"/>
      <c r="U50" s="171"/>
      <c r="V50" s="171"/>
      <c r="W50" s="171"/>
      <c r="X50" s="175"/>
      <c r="Y50" s="171"/>
      <c r="Z50" s="184"/>
      <c r="AA50" s="184"/>
    </row>
  </sheetData>
  <sheetProtection selectLockedCells="1"/>
  <mergeCells count="33">
    <mergeCell ref="B9:C9"/>
    <mergeCell ref="B11:C11"/>
    <mergeCell ref="B12:C12"/>
    <mergeCell ref="X4:Z5"/>
    <mergeCell ref="X6:Y7"/>
    <mergeCell ref="B4:C5"/>
    <mergeCell ref="B6:C7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W45:X46"/>
    <mergeCell ref="U45:V46"/>
    <mergeCell ref="C38:E38"/>
    <mergeCell ref="B31:C31"/>
    <mergeCell ref="B32:C32"/>
    <mergeCell ref="B33:C33"/>
    <mergeCell ref="B34:C34"/>
    <mergeCell ref="B35:C35"/>
  </mergeCells>
  <phoneticPr fontId="0" type="noConversion"/>
  <conditionalFormatting sqref="F11:F35">
    <cfRule type="cellIs" dxfId="0" priority="1" operator="equal">
      <formula>1</formula>
    </cfRule>
  </conditionalFormatting>
  <dataValidations count="4">
    <dataValidation type="list" allowBlank="1" showInputMessage="1" showErrorMessage="1" sqref="D11:D35" xr:uid="{00000000-0002-0000-0000-000001000000}">
      <formula1>Ausland</formula1>
    </dataValidation>
    <dataValidation type="list" allowBlank="1" showInputMessage="1" showErrorMessage="1" sqref="P11:P35" xr:uid="{16E64C8B-6733-4921-B33F-0EB2655A77B9}">
      <formula1>$P$10</formula1>
    </dataValidation>
    <dataValidation type="list" allowBlank="1" showInputMessage="1" showErrorMessage="1" sqref="Q11:Q35" xr:uid="{44DC2E11-86DE-4E2D-BE14-0190AB52DB87}">
      <formula1>$Q$10</formula1>
    </dataValidation>
    <dataValidation type="list" allowBlank="1" showInputMessage="1" showErrorMessage="1" sqref="R11:R35" xr:uid="{67751433-8E54-4A6C-BB6F-192AD065FD32}">
      <formula1>$R$10</formula1>
    </dataValidation>
  </dataValidations>
  <printOptions horizontalCentered="1"/>
  <pageMargins left="0.19685039370078741" right="0.19685039370078741" top="0.19685039370078741" bottom="0.19685039370078741" header="0.70866141732283472" footer="0.19685039370078741"/>
  <pageSetup paperSize="310" scale="55" orientation="landscape" horizontalDpi="4294967293" verticalDpi="100" r:id="rId1"/>
  <headerFooter scaleWithDoc="0" alignWithMargins="0"/>
  <ignoredErrors>
    <ignoredError sqref="V11:V13 V14:V19 V20:V35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4" name="Check Box 2">
              <controlPr defaultSize="0" autoFill="0" autoLine="0" autoPict="0">
                <anchor moveWithCells="1">
                  <from>
                    <xdr:col>0</xdr:col>
                    <xdr:colOff>200025</xdr:colOff>
                    <xdr:row>37</xdr:row>
                    <xdr:rowOff>9525</xdr:rowOff>
                  </from>
                  <to>
                    <xdr:col>0</xdr:col>
                    <xdr:colOff>1295400</xdr:colOff>
                    <xdr:row>37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5" name="Check Box 3">
              <controlPr defaultSize="0" autoFill="0" autoLine="0" autoPict="0">
                <anchor moveWithCells="1">
                  <from>
                    <xdr:col>0</xdr:col>
                    <xdr:colOff>200025</xdr:colOff>
                    <xdr:row>36</xdr:row>
                    <xdr:rowOff>9525</xdr:rowOff>
                  </from>
                  <to>
                    <xdr:col>0</xdr:col>
                    <xdr:colOff>1295400</xdr:colOff>
                    <xdr:row>36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33"/>
  <sheetViews>
    <sheetView zoomScale="90" zoomScaleNormal="90" workbookViewId="0">
      <selection activeCell="A25" sqref="A25"/>
    </sheetView>
  </sheetViews>
  <sheetFormatPr baseColWidth="10" defaultRowHeight="12.75" x14ac:dyDescent="0.2"/>
  <cols>
    <col min="1" max="1" width="19.7109375" style="18" customWidth="1"/>
    <col min="2" max="2" width="46" style="18" customWidth="1"/>
    <col min="3" max="16384" width="11.42578125" style="18"/>
  </cols>
  <sheetData>
    <row r="1" spans="1:3" ht="15.75" x14ac:dyDescent="0.25">
      <c r="A1" s="34" t="s">
        <v>46</v>
      </c>
      <c r="C1" s="34" t="s">
        <v>5</v>
      </c>
    </row>
    <row r="2" spans="1:3" ht="15.75" x14ac:dyDescent="0.25">
      <c r="A2" s="35"/>
      <c r="B2" s="35"/>
      <c r="C2" s="36"/>
    </row>
    <row r="3" spans="1:3" ht="15" x14ac:dyDescent="0.2">
      <c r="A3" s="78" t="s">
        <v>10</v>
      </c>
      <c r="B3" s="78"/>
      <c r="C3" s="79"/>
    </row>
    <row r="4" spans="1:3" ht="15" x14ac:dyDescent="0.2">
      <c r="A4" s="80">
        <v>14</v>
      </c>
      <c r="B4" s="81">
        <v>0.33332175925925928</v>
      </c>
      <c r="C4" s="79" t="s">
        <v>211</v>
      </c>
    </row>
    <row r="5" spans="1:3" ht="15" x14ac:dyDescent="0.2">
      <c r="A5" s="80">
        <v>14</v>
      </c>
      <c r="B5" s="81">
        <v>0.58332175925925933</v>
      </c>
      <c r="C5" s="79" t="s">
        <v>54</v>
      </c>
    </row>
    <row r="6" spans="1:3" ht="15" x14ac:dyDescent="0.2">
      <c r="A6" s="80">
        <v>28</v>
      </c>
      <c r="B6" s="82">
        <v>1</v>
      </c>
      <c r="C6" s="79" t="s">
        <v>55</v>
      </c>
    </row>
    <row r="7" spans="1:3" ht="15" x14ac:dyDescent="0.2">
      <c r="A7" s="80">
        <v>20</v>
      </c>
      <c r="B7" s="83"/>
      <c r="C7" s="79" t="s">
        <v>47</v>
      </c>
    </row>
    <row r="8" spans="1:3" ht="15" x14ac:dyDescent="0.2">
      <c r="A8" s="84"/>
      <c r="B8" s="83"/>
      <c r="C8" s="79"/>
    </row>
    <row r="9" spans="1:3" ht="15" x14ac:dyDescent="0.2">
      <c r="A9" s="78" t="s">
        <v>16</v>
      </c>
      <c r="B9" s="78" t="s">
        <v>48</v>
      </c>
      <c r="C9" s="79"/>
    </row>
    <row r="10" spans="1:3" ht="15" x14ac:dyDescent="0.2">
      <c r="A10" s="80">
        <v>41</v>
      </c>
      <c r="B10" s="81">
        <v>0.33332175925925928</v>
      </c>
      <c r="C10" s="79" t="s">
        <v>211</v>
      </c>
    </row>
    <row r="11" spans="1:3" ht="15" x14ac:dyDescent="0.2">
      <c r="A11" s="80">
        <v>41</v>
      </c>
      <c r="B11" s="81">
        <v>0.58332175925925933</v>
      </c>
      <c r="C11" s="79" t="s">
        <v>54</v>
      </c>
    </row>
    <row r="12" spans="1:3" ht="15" x14ac:dyDescent="0.2">
      <c r="A12" s="80">
        <v>62</v>
      </c>
      <c r="B12" s="82">
        <v>1</v>
      </c>
      <c r="C12" s="79" t="s">
        <v>55</v>
      </c>
    </row>
    <row r="13" spans="1:3" ht="15" x14ac:dyDescent="0.2">
      <c r="A13" s="80"/>
      <c r="B13" s="82"/>
      <c r="C13" s="79"/>
    </row>
    <row r="14" spans="1:3" ht="15" x14ac:dyDescent="0.2">
      <c r="A14" s="80"/>
      <c r="B14" s="83"/>
      <c r="C14" s="79"/>
    </row>
    <row r="15" spans="1:3" ht="15" x14ac:dyDescent="0.2">
      <c r="A15" s="80" t="s">
        <v>10</v>
      </c>
      <c r="B15" s="83"/>
      <c r="C15" s="79"/>
    </row>
    <row r="16" spans="1:3" ht="15" x14ac:dyDescent="0.2">
      <c r="A16" s="80">
        <v>5.6</v>
      </c>
      <c r="B16" s="85" t="s">
        <v>56</v>
      </c>
      <c r="C16" s="79" t="s">
        <v>49</v>
      </c>
    </row>
    <row r="17" spans="1:6" ht="15" x14ac:dyDescent="0.2">
      <c r="A17" s="80">
        <v>11.2</v>
      </c>
      <c r="B17" s="85" t="s">
        <v>57</v>
      </c>
      <c r="C17" s="79" t="s">
        <v>50</v>
      </c>
    </row>
    <row r="18" spans="1:6" ht="15" x14ac:dyDescent="0.2">
      <c r="A18" s="80">
        <v>11.2</v>
      </c>
      <c r="B18" s="85" t="s">
        <v>57</v>
      </c>
      <c r="C18" s="79" t="s">
        <v>51</v>
      </c>
    </row>
    <row r="19" spans="1:6" ht="15" x14ac:dyDescent="0.2">
      <c r="A19" s="78"/>
      <c r="B19" s="79"/>
      <c r="C19" s="79"/>
    </row>
    <row r="20" spans="1:6" ht="15" x14ac:dyDescent="0.2">
      <c r="A20" s="78"/>
      <c r="B20" s="78"/>
      <c r="C20" s="79"/>
    </row>
    <row r="21" spans="1:6" ht="15" x14ac:dyDescent="0.2">
      <c r="A21" s="80">
        <v>0.3</v>
      </c>
      <c r="B21" s="86" t="s">
        <v>196</v>
      </c>
      <c r="C21" s="79" t="s">
        <v>52</v>
      </c>
    </row>
    <row r="22" spans="1:6" ht="15" x14ac:dyDescent="0.2">
      <c r="A22" s="80">
        <v>0.38</v>
      </c>
      <c r="B22" s="86" t="s">
        <v>195</v>
      </c>
      <c r="C22" s="79" t="s">
        <v>52</v>
      </c>
    </row>
    <row r="23" spans="1:6" ht="15" x14ac:dyDescent="0.2">
      <c r="A23" s="80">
        <v>0.2</v>
      </c>
      <c r="B23" s="86" t="s">
        <v>210</v>
      </c>
      <c r="C23" s="86" t="s">
        <v>53</v>
      </c>
    </row>
    <row r="24" spans="1:6" ht="15" x14ac:dyDescent="0.2">
      <c r="A24" s="80"/>
      <c r="B24" s="86"/>
      <c r="C24" s="86"/>
    </row>
    <row r="25" spans="1:6" ht="15.75" x14ac:dyDescent="0.25">
      <c r="A25" s="38"/>
      <c r="B25" s="38"/>
      <c r="C25" s="36"/>
    </row>
    <row r="26" spans="1:6" ht="15.75" x14ac:dyDescent="0.25">
      <c r="A26" s="38"/>
      <c r="B26" s="36"/>
      <c r="C26" s="36"/>
    </row>
    <row r="29" spans="1:6" ht="15.75" x14ac:dyDescent="0.25">
      <c r="A29" s="39"/>
      <c r="B29" s="37"/>
    </row>
    <row r="30" spans="1:6" ht="15" x14ac:dyDescent="0.2">
      <c r="A30" s="80"/>
      <c r="C30" s="79"/>
      <c r="F30" s="85"/>
    </row>
    <row r="31" spans="1:6" ht="15" x14ac:dyDescent="0.2">
      <c r="A31" s="80"/>
      <c r="C31" s="79"/>
      <c r="F31" s="87"/>
    </row>
    <row r="32" spans="1:6" ht="15" x14ac:dyDescent="0.2">
      <c r="A32" s="80"/>
      <c r="C32" s="79"/>
      <c r="F32" s="87"/>
    </row>
    <row r="33" spans="1:1" x14ac:dyDescent="0.2">
      <c r="A33" s="18" t="s">
        <v>164</v>
      </c>
    </row>
  </sheetData>
  <sheetProtection selectLockedCells="1" selectUnlockedCells="1"/>
  <pageMargins left="0.57999999999999996" right="0.19" top="0.78740157480314965" bottom="0.78740157480314965" header="0.31496062992125984" footer="0.31496062992125984"/>
  <pageSetup paperSize="9" scale="6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7"/>
  <sheetViews>
    <sheetView workbookViewId="0"/>
  </sheetViews>
  <sheetFormatPr baseColWidth="10" defaultRowHeight="12.75" x14ac:dyDescent="0.2"/>
  <sheetData>
    <row r="1" spans="1:5" ht="15.75" x14ac:dyDescent="0.25">
      <c r="A1" s="19" t="s">
        <v>18</v>
      </c>
    </row>
    <row r="3" spans="1:5" x14ac:dyDescent="0.2">
      <c r="A3" t="s">
        <v>40</v>
      </c>
    </row>
    <row r="4" spans="1:5" x14ac:dyDescent="0.2">
      <c r="A4" t="s">
        <v>19</v>
      </c>
    </row>
    <row r="6" spans="1:5" x14ac:dyDescent="0.2">
      <c r="A6" t="s">
        <v>41</v>
      </c>
    </row>
    <row r="7" spans="1:5" x14ac:dyDescent="0.2">
      <c r="A7" s="6" t="s">
        <v>20</v>
      </c>
    </row>
    <row r="8" spans="1:5" x14ac:dyDescent="0.2">
      <c r="A8" s="6"/>
    </row>
    <row r="9" spans="1:5" x14ac:dyDescent="0.2">
      <c r="A9" s="6" t="s">
        <v>31</v>
      </c>
    </row>
    <row r="10" spans="1:5" x14ac:dyDescent="0.2">
      <c r="A10" s="6" t="s">
        <v>32</v>
      </c>
    </row>
    <row r="11" spans="1:5" x14ac:dyDescent="0.2">
      <c r="A11" s="6" t="s">
        <v>33</v>
      </c>
    </row>
    <row r="12" spans="1:5" x14ac:dyDescent="0.2">
      <c r="A12" s="6"/>
    </row>
    <row r="13" spans="1:5" x14ac:dyDescent="0.2">
      <c r="A13" s="6" t="s">
        <v>7</v>
      </c>
      <c r="C13" s="6" t="s">
        <v>14</v>
      </c>
      <c r="E13" s="6" t="s">
        <v>60</v>
      </c>
    </row>
    <row r="14" spans="1:5" x14ac:dyDescent="0.2">
      <c r="A14" s="6"/>
      <c r="C14" s="6"/>
    </row>
    <row r="15" spans="1:5" x14ac:dyDescent="0.2">
      <c r="A15" s="10" t="s">
        <v>42</v>
      </c>
      <c r="C15" s="6"/>
    </row>
    <row r="16" spans="1:5" x14ac:dyDescent="0.2">
      <c r="A16" s="18" t="s">
        <v>105</v>
      </c>
      <c r="C16" s="6"/>
    </row>
    <row r="17" spans="1:3" x14ac:dyDescent="0.2">
      <c r="A17" s="10" t="s">
        <v>35</v>
      </c>
      <c r="C17" s="6"/>
    </row>
    <row r="18" spans="1:3" x14ac:dyDescent="0.2">
      <c r="A18" s="10"/>
      <c r="C18" s="6"/>
    </row>
    <row r="19" spans="1:3" x14ac:dyDescent="0.2">
      <c r="A19" s="18" t="s">
        <v>167</v>
      </c>
      <c r="C19" s="6"/>
    </row>
    <row r="20" spans="1:3" x14ac:dyDescent="0.2">
      <c r="A20" s="18" t="s">
        <v>165</v>
      </c>
      <c r="C20" s="6"/>
    </row>
    <row r="21" spans="1:3" x14ac:dyDescent="0.2">
      <c r="A21" s="18"/>
      <c r="C21" s="6"/>
    </row>
    <row r="22" spans="1:3" x14ac:dyDescent="0.2">
      <c r="A22" s="18" t="s">
        <v>166</v>
      </c>
    </row>
    <row r="23" spans="1:3" x14ac:dyDescent="0.2">
      <c r="A23" s="18" t="s">
        <v>168</v>
      </c>
    </row>
    <row r="25" spans="1:3" x14ac:dyDescent="0.2">
      <c r="A25" t="s">
        <v>21</v>
      </c>
    </row>
    <row r="26" spans="1:3" x14ac:dyDescent="0.2">
      <c r="A26" t="s">
        <v>22</v>
      </c>
    </row>
    <row r="27" spans="1:3" x14ac:dyDescent="0.2">
      <c r="A27" t="s">
        <v>23</v>
      </c>
    </row>
    <row r="29" spans="1:3" ht="15.75" x14ac:dyDescent="0.25">
      <c r="A29" s="7" t="s">
        <v>103</v>
      </c>
    </row>
    <row r="30" spans="1:3" x14ac:dyDescent="0.2">
      <c r="A30" s="7"/>
    </row>
    <row r="31" spans="1:3" x14ac:dyDescent="0.2">
      <c r="A31" t="s">
        <v>24</v>
      </c>
    </row>
    <row r="32" spans="1:3" x14ac:dyDescent="0.2">
      <c r="A32" t="s">
        <v>25</v>
      </c>
    </row>
    <row r="33" spans="1:2" x14ac:dyDescent="0.2">
      <c r="A33" t="s">
        <v>104</v>
      </c>
    </row>
    <row r="35" spans="1:2" x14ac:dyDescent="0.2">
      <c r="A35" t="s">
        <v>26</v>
      </c>
    </row>
    <row r="36" spans="1:2" x14ac:dyDescent="0.2">
      <c r="A36" t="s">
        <v>27</v>
      </c>
    </row>
    <row r="37" spans="1:2" x14ac:dyDescent="0.2">
      <c r="A37" t="s">
        <v>34</v>
      </c>
    </row>
    <row r="39" spans="1:2" x14ac:dyDescent="0.2">
      <c r="A39" s="11" t="s">
        <v>43</v>
      </c>
    </row>
    <row r="41" spans="1:2" x14ac:dyDescent="0.2">
      <c r="A41" t="s">
        <v>29</v>
      </c>
    </row>
    <row r="43" spans="1:2" x14ac:dyDescent="0.2">
      <c r="A43" s="8">
        <v>0</v>
      </c>
      <c r="B43" s="9" t="s">
        <v>28</v>
      </c>
    </row>
    <row r="45" spans="1:2" x14ac:dyDescent="0.2">
      <c r="A45" t="s">
        <v>30</v>
      </c>
    </row>
    <row r="47" spans="1:2" x14ac:dyDescent="0.2">
      <c r="A47" s="8">
        <v>0</v>
      </c>
      <c r="B47" s="8">
        <v>0</v>
      </c>
    </row>
  </sheetData>
  <sheetProtection selectLockedCells="1" selectUnlockedCells="1"/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07"/>
  <sheetViews>
    <sheetView zoomScaleNormal="100" workbookViewId="0">
      <selection activeCell="G16" sqref="G16"/>
    </sheetView>
  </sheetViews>
  <sheetFormatPr baseColWidth="10" defaultRowHeight="12.75" x14ac:dyDescent="0.2"/>
  <cols>
    <col min="1" max="1" width="25.7109375" customWidth="1"/>
    <col min="2" max="3" width="13.28515625" customWidth="1"/>
  </cols>
  <sheetData>
    <row r="1" spans="1:6" ht="89.25" x14ac:dyDescent="0.2">
      <c r="A1" s="2" t="s">
        <v>4</v>
      </c>
      <c r="B1" s="12" t="s">
        <v>58</v>
      </c>
      <c r="C1" s="12" t="s">
        <v>59</v>
      </c>
      <c r="D1" s="13" t="s">
        <v>65</v>
      </c>
      <c r="E1" s="13" t="s">
        <v>66</v>
      </c>
      <c r="F1" s="13" t="s">
        <v>67</v>
      </c>
    </row>
    <row r="2" spans="1:6" x14ac:dyDescent="0.2">
      <c r="A2" s="3" t="s">
        <v>12</v>
      </c>
      <c r="B2" s="14" t="s">
        <v>38</v>
      </c>
      <c r="C2" s="14" t="s">
        <v>38</v>
      </c>
      <c r="D2" s="15"/>
      <c r="E2" s="15"/>
      <c r="F2" s="15"/>
    </row>
    <row r="3" spans="1:6" x14ac:dyDescent="0.2">
      <c r="A3" s="4" t="s">
        <v>6</v>
      </c>
      <c r="B3" s="16">
        <v>0</v>
      </c>
      <c r="C3" s="16">
        <v>0</v>
      </c>
      <c r="D3" s="16">
        <f t="shared" ref="D3:D8" si="0">-$C3*0.2</f>
        <v>0</v>
      </c>
      <c r="E3" s="16">
        <f t="shared" ref="E3:F8" si="1">-$C3*0.4</f>
        <v>0</v>
      </c>
      <c r="F3" s="16">
        <f t="shared" si="1"/>
        <v>0</v>
      </c>
    </row>
    <row r="4" spans="1:6" x14ac:dyDescent="0.2">
      <c r="A4" s="17" t="s">
        <v>106</v>
      </c>
      <c r="B4" s="16">
        <v>24</v>
      </c>
      <c r="C4" s="16">
        <v>35</v>
      </c>
      <c r="D4" s="16">
        <f t="shared" si="0"/>
        <v>-7</v>
      </c>
      <c r="E4" s="16">
        <f t="shared" si="1"/>
        <v>-14</v>
      </c>
      <c r="F4" s="16">
        <f t="shared" si="1"/>
        <v>-14</v>
      </c>
    </row>
    <row r="5" spans="1:6" x14ac:dyDescent="0.2">
      <c r="A5" s="17" t="s">
        <v>107</v>
      </c>
      <c r="B5" s="16">
        <v>34</v>
      </c>
      <c r="C5" s="16">
        <v>51</v>
      </c>
      <c r="D5" s="16">
        <f t="shared" si="0"/>
        <v>-10.200000000000001</v>
      </c>
      <c r="E5" s="16">
        <f t="shared" si="1"/>
        <v>-20.400000000000002</v>
      </c>
      <c r="F5" s="16">
        <f t="shared" si="1"/>
        <v>-20.400000000000002</v>
      </c>
    </row>
    <row r="6" spans="1:6" x14ac:dyDescent="0.2">
      <c r="A6" s="17" t="s">
        <v>108</v>
      </c>
      <c r="B6" s="16">
        <v>45</v>
      </c>
      <c r="C6" s="16">
        <v>68</v>
      </c>
      <c r="D6" s="16">
        <f t="shared" si="0"/>
        <v>-13.600000000000001</v>
      </c>
      <c r="E6" s="16">
        <f t="shared" si="1"/>
        <v>-27.200000000000003</v>
      </c>
      <c r="F6" s="16">
        <f t="shared" si="1"/>
        <v>-27.200000000000003</v>
      </c>
    </row>
    <row r="7" spans="1:6" x14ac:dyDescent="0.2">
      <c r="A7" s="17" t="s">
        <v>109</v>
      </c>
      <c r="B7" s="16">
        <v>34</v>
      </c>
      <c r="C7" s="16">
        <v>51</v>
      </c>
      <c r="D7" s="16">
        <f t="shared" si="0"/>
        <v>-10.200000000000001</v>
      </c>
      <c r="E7" s="16">
        <f t="shared" si="1"/>
        <v>-20.400000000000002</v>
      </c>
      <c r="F7" s="16">
        <f t="shared" si="1"/>
        <v>-20.400000000000002</v>
      </c>
    </row>
    <row r="8" spans="1:6" x14ac:dyDescent="0.2">
      <c r="A8" s="4" t="s">
        <v>9</v>
      </c>
      <c r="B8" s="16">
        <v>28</v>
      </c>
      <c r="C8" s="16">
        <v>42</v>
      </c>
      <c r="D8" s="16">
        <f t="shared" si="0"/>
        <v>-8.4</v>
      </c>
      <c r="E8" s="16">
        <f t="shared" si="1"/>
        <v>-16.8</v>
      </c>
      <c r="F8" s="16">
        <f t="shared" si="1"/>
        <v>-16.8</v>
      </c>
    </row>
    <row r="9" spans="1:6" x14ac:dyDescent="0.2">
      <c r="A9" s="17" t="s">
        <v>130</v>
      </c>
      <c r="B9" s="16">
        <v>38</v>
      </c>
      <c r="C9" s="16">
        <v>57</v>
      </c>
      <c r="D9" s="16">
        <f t="shared" ref="D9:D107" si="2">-$C9*0.2</f>
        <v>-11.4</v>
      </c>
      <c r="E9" s="16">
        <f t="shared" ref="E9:F107" si="3">-$C9*0.4</f>
        <v>-22.8</v>
      </c>
      <c r="F9" s="16">
        <f t="shared" si="3"/>
        <v>-22.8</v>
      </c>
    </row>
    <row r="10" spans="1:6" x14ac:dyDescent="0.2">
      <c r="A10" s="17" t="s">
        <v>131</v>
      </c>
      <c r="B10" s="16">
        <v>38</v>
      </c>
      <c r="C10" s="16">
        <v>57</v>
      </c>
      <c r="D10" s="16">
        <f t="shared" si="2"/>
        <v>-11.4</v>
      </c>
      <c r="E10" s="16">
        <f t="shared" si="3"/>
        <v>-22.8</v>
      </c>
      <c r="F10" s="16">
        <f t="shared" si="3"/>
        <v>-22.8</v>
      </c>
    </row>
    <row r="11" spans="1:6" x14ac:dyDescent="0.2">
      <c r="A11" s="17" t="s">
        <v>132</v>
      </c>
      <c r="B11" s="16">
        <v>36</v>
      </c>
      <c r="C11" s="16">
        <v>53</v>
      </c>
      <c r="D11" s="16">
        <f t="shared" si="2"/>
        <v>-10.600000000000001</v>
      </c>
      <c r="E11" s="16">
        <f t="shared" si="3"/>
        <v>-21.200000000000003</v>
      </c>
      <c r="F11" s="16">
        <f t="shared" si="3"/>
        <v>-21.200000000000003</v>
      </c>
    </row>
    <row r="12" spans="1:6" x14ac:dyDescent="0.2">
      <c r="A12" s="17" t="s">
        <v>133</v>
      </c>
      <c r="B12" s="16">
        <v>34</v>
      </c>
      <c r="C12" s="16">
        <v>51</v>
      </c>
      <c r="D12" s="16">
        <f t="shared" si="2"/>
        <v>-10.200000000000001</v>
      </c>
      <c r="E12" s="16">
        <f t="shared" si="3"/>
        <v>-20.400000000000002</v>
      </c>
      <c r="F12" s="16">
        <f t="shared" si="3"/>
        <v>-20.400000000000002</v>
      </c>
    </row>
    <row r="13" spans="1:6" x14ac:dyDescent="0.2">
      <c r="A13" s="4" t="s">
        <v>78</v>
      </c>
      <c r="B13" s="16">
        <v>15</v>
      </c>
      <c r="C13" s="16">
        <v>22</v>
      </c>
      <c r="D13" s="16">
        <f t="shared" si="2"/>
        <v>-4.4000000000000004</v>
      </c>
      <c r="E13" s="16">
        <f t="shared" si="3"/>
        <v>-8.8000000000000007</v>
      </c>
      <c r="F13" s="16">
        <f t="shared" si="3"/>
        <v>-8.8000000000000007</v>
      </c>
    </row>
    <row r="14" spans="1:6" x14ac:dyDescent="0.2">
      <c r="A14" s="4" t="s">
        <v>80</v>
      </c>
      <c r="B14" s="16">
        <v>28</v>
      </c>
      <c r="C14" s="16">
        <v>41</v>
      </c>
      <c r="D14" s="16">
        <f t="shared" si="2"/>
        <v>-8.2000000000000011</v>
      </c>
      <c r="E14" s="16">
        <f t="shared" si="3"/>
        <v>-16.400000000000002</v>
      </c>
      <c r="F14" s="16">
        <f t="shared" si="3"/>
        <v>-16.400000000000002</v>
      </c>
    </row>
    <row r="15" spans="1:6" x14ac:dyDescent="0.2">
      <c r="A15" s="4" t="s">
        <v>81</v>
      </c>
      <c r="B15" s="16">
        <v>49</v>
      </c>
      <c r="C15" s="16">
        <v>74</v>
      </c>
      <c r="D15" s="16">
        <f t="shared" si="2"/>
        <v>-14.8</v>
      </c>
      <c r="E15" s="16">
        <f t="shared" si="3"/>
        <v>-29.6</v>
      </c>
      <c r="F15" s="16">
        <f t="shared" si="3"/>
        <v>-29.6</v>
      </c>
    </row>
    <row r="16" spans="1:6" x14ac:dyDescent="0.2">
      <c r="A16" s="4" t="s">
        <v>89</v>
      </c>
      <c r="B16" s="16">
        <v>24</v>
      </c>
      <c r="C16" s="16">
        <v>36</v>
      </c>
      <c r="D16" s="16">
        <f t="shared" si="2"/>
        <v>-7.2</v>
      </c>
      <c r="E16" s="16">
        <f t="shared" si="3"/>
        <v>-14.4</v>
      </c>
      <c r="F16" s="16">
        <f t="shared" si="3"/>
        <v>-14.4</v>
      </c>
    </row>
    <row r="17" spans="1:6" x14ac:dyDescent="0.2">
      <c r="A17" s="4" t="s">
        <v>82</v>
      </c>
      <c r="B17" s="16">
        <v>20</v>
      </c>
      <c r="C17" s="16">
        <v>30</v>
      </c>
      <c r="D17" s="16">
        <f t="shared" si="2"/>
        <v>-6</v>
      </c>
      <c r="E17" s="16">
        <f t="shared" si="3"/>
        <v>-12</v>
      </c>
      <c r="F17" s="16">
        <f t="shared" si="3"/>
        <v>-12</v>
      </c>
    </row>
    <row r="18" spans="1:6" x14ac:dyDescent="0.2">
      <c r="A18" s="4" t="s">
        <v>83</v>
      </c>
      <c r="B18" s="16">
        <v>39</v>
      </c>
      <c r="C18" s="16">
        <v>58</v>
      </c>
      <c r="D18" s="16">
        <f t="shared" si="2"/>
        <v>-11.600000000000001</v>
      </c>
      <c r="E18" s="16">
        <f t="shared" si="3"/>
        <v>-23.200000000000003</v>
      </c>
      <c r="F18" s="16">
        <f t="shared" si="3"/>
        <v>-23.200000000000003</v>
      </c>
    </row>
    <row r="19" spans="1:6" x14ac:dyDescent="0.2">
      <c r="A19" s="4" t="s">
        <v>84</v>
      </c>
      <c r="B19" s="16">
        <v>32</v>
      </c>
      <c r="C19" s="16">
        <v>48</v>
      </c>
      <c r="D19" s="16">
        <f t="shared" si="2"/>
        <v>-9.6000000000000014</v>
      </c>
      <c r="E19" s="16">
        <f t="shared" si="3"/>
        <v>-19.200000000000003</v>
      </c>
      <c r="F19" s="16">
        <f t="shared" si="3"/>
        <v>-19.200000000000003</v>
      </c>
    </row>
    <row r="20" spans="1:6" x14ac:dyDescent="0.2">
      <c r="A20" s="4" t="s">
        <v>37</v>
      </c>
      <c r="B20" s="16">
        <v>39</v>
      </c>
      <c r="C20" s="16">
        <v>58</v>
      </c>
      <c r="D20" s="16">
        <f t="shared" si="2"/>
        <v>-11.600000000000001</v>
      </c>
      <c r="E20" s="16">
        <f t="shared" si="3"/>
        <v>-23.200000000000003</v>
      </c>
      <c r="F20" s="16">
        <f t="shared" si="3"/>
        <v>-23.200000000000003</v>
      </c>
    </row>
    <row r="21" spans="1:6" x14ac:dyDescent="0.2">
      <c r="A21" s="4" t="s">
        <v>10</v>
      </c>
      <c r="B21" s="16">
        <v>14</v>
      </c>
      <c r="C21" s="16">
        <v>28</v>
      </c>
      <c r="D21" s="16">
        <f t="shared" si="2"/>
        <v>-5.6000000000000005</v>
      </c>
      <c r="E21" s="16">
        <f t="shared" si="3"/>
        <v>-11.200000000000001</v>
      </c>
      <c r="F21" s="16">
        <f t="shared" si="3"/>
        <v>-11.200000000000001</v>
      </c>
    </row>
    <row r="22" spans="1:6" x14ac:dyDescent="0.2">
      <c r="A22" s="17" t="s">
        <v>115</v>
      </c>
      <c r="B22" s="16">
        <v>20</v>
      </c>
      <c r="C22" s="16">
        <v>29</v>
      </c>
      <c r="D22" s="16">
        <f t="shared" si="2"/>
        <v>-5.8000000000000007</v>
      </c>
      <c r="E22" s="16">
        <f t="shared" si="3"/>
        <v>-11.600000000000001</v>
      </c>
      <c r="F22" s="16">
        <f t="shared" si="3"/>
        <v>-11.600000000000001</v>
      </c>
    </row>
    <row r="23" spans="1:6" x14ac:dyDescent="0.2">
      <c r="A23" s="4" t="s">
        <v>39</v>
      </c>
      <c r="B23" s="16">
        <v>33</v>
      </c>
      <c r="C23" s="16">
        <v>50</v>
      </c>
      <c r="D23" s="16">
        <f t="shared" si="2"/>
        <v>-10</v>
      </c>
      <c r="E23" s="16">
        <f t="shared" si="3"/>
        <v>-20</v>
      </c>
      <c r="F23" s="16">
        <f t="shared" si="3"/>
        <v>-20</v>
      </c>
    </row>
    <row r="24" spans="1:6" x14ac:dyDescent="0.2">
      <c r="A24" s="4" t="s">
        <v>154</v>
      </c>
      <c r="B24" s="16">
        <v>36</v>
      </c>
      <c r="C24" s="16">
        <v>53</v>
      </c>
      <c r="D24" s="16">
        <f t="shared" si="2"/>
        <v>-10.600000000000001</v>
      </c>
      <c r="E24" s="16">
        <f t="shared" si="3"/>
        <v>-21.200000000000003</v>
      </c>
      <c r="F24" s="16">
        <f t="shared" si="3"/>
        <v>-21.200000000000003</v>
      </c>
    </row>
    <row r="25" spans="1:6" x14ac:dyDescent="0.2">
      <c r="A25" s="4" t="s">
        <v>155</v>
      </c>
      <c r="B25" s="16">
        <v>31</v>
      </c>
      <c r="C25" s="16">
        <v>46</v>
      </c>
      <c r="D25" s="16">
        <f t="shared" si="2"/>
        <v>-9.2000000000000011</v>
      </c>
      <c r="E25" s="16">
        <f t="shared" si="3"/>
        <v>-18.400000000000002</v>
      </c>
      <c r="F25" s="16">
        <f t="shared" si="3"/>
        <v>-18.400000000000002</v>
      </c>
    </row>
    <row r="26" spans="1:6" x14ac:dyDescent="0.2">
      <c r="A26" s="4" t="s">
        <v>156</v>
      </c>
      <c r="B26" s="16">
        <v>39</v>
      </c>
      <c r="C26" s="16">
        <v>58</v>
      </c>
      <c r="D26" s="16">
        <f t="shared" si="2"/>
        <v>-11.600000000000001</v>
      </c>
      <c r="E26" s="16">
        <f t="shared" si="3"/>
        <v>-23.200000000000003</v>
      </c>
      <c r="F26" s="16">
        <f t="shared" si="3"/>
        <v>-23.200000000000003</v>
      </c>
    </row>
    <row r="27" spans="1:6" x14ac:dyDescent="0.2">
      <c r="A27" s="4" t="s">
        <v>157</v>
      </c>
      <c r="B27" s="16">
        <v>34</v>
      </c>
      <c r="C27" s="16">
        <v>51</v>
      </c>
      <c r="D27" s="16">
        <f t="shared" si="2"/>
        <v>-10.200000000000001</v>
      </c>
      <c r="E27" s="16">
        <f t="shared" si="3"/>
        <v>-20.400000000000002</v>
      </c>
      <c r="F27" s="16">
        <f t="shared" si="3"/>
        <v>-20.400000000000002</v>
      </c>
    </row>
    <row r="28" spans="1:6" x14ac:dyDescent="0.2">
      <c r="A28" s="4" t="s">
        <v>158</v>
      </c>
      <c r="B28" s="16">
        <v>29</v>
      </c>
      <c r="C28" s="16">
        <v>44</v>
      </c>
      <c r="D28" s="16">
        <f t="shared" si="2"/>
        <v>-8.8000000000000007</v>
      </c>
      <c r="E28" s="16">
        <f t="shared" si="3"/>
        <v>-17.600000000000001</v>
      </c>
      <c r="F28" s="16">
        <f t="shared" si="3"/>
        <v>-17.600000000000001</v>
      </c>
    </row>
    <row r="29" spans="1:6" x14ac:dyDescent="0.2">
      <c r="A29" s="4" t="s">
        <v>163</v>
      </c>
      <c r="B29" s="16">
        <v>30</v>
      </c>
      <c r="C29" s="16">
        <v>45</v>
      </c>
      <c r="D29" s="16">
        <f t="shared" si="2"/>
        <v>-9</v>
      </c>
      <c r="E29" s="16">
        <f t="shared" si="3"/>
        <v>-18</v>
      </c>
      <c r="F29" s="16">
        <f t="shared" si="3"/>
        <v>-18</v>
      </c>
    </row>
    <row r="30" spans="1:6" x14ac:dyDescent="0.2">
      <c r="A30" s="4" t="s">
        <v>162</v>
      </c>
      <c r="B30" s="16">
        <v>41</v>
      </c>
      <c r="C30" s="16">
        <v>62</v>
      </c>
      <c r="D30" s="16">
        <f t="shared" si="2"/>
        <v>-12.4</v>
      </c>
      <c r="E30" s="16">
        <f t="shared" si="3"/>
        <v>-24.8</v>
      </c>
      <c r="F30" s="16">
        <f t="shared" si="3"/>
        <v>-24.8</v>
      </c>
    </row>
    <row r="31" spans="1:6" x14ac:dyDescent="0.2">
      <c r="A31" s="4" t="s">
        <v>85</v>
      </c>
      <c r="B31" s="16">
        <v>24</v>
      </c>
      <c r="C31" s="16">
        <v>36</v>
      </c>
      <c r="D31" s="16">
        <f t="shared" si="2"/>
        <v>-7.2</v>
      </c>
      <c r="E31" s="16">
        <f t="shared" si="3"/>
        <v>-14.4</v>
      </c>
      <c r="F31" s="16">
        <f t="shared" si="3"/>
        <v>-14.4</v>
      </c>
    </row>
    <row r="32" spans="1:6" x14ac:dyDescent="0.2">
      <c r="A32" s="4" t="s">
        <v>86</v>
      </c>
      <c r="B32" s="16">
        <v>31</v>
      </c>
      <c r="C32" s="16">
        <v>46</v>
      </c>
      <c r="D32" s="16">
        <f t="shared" si="2"/>
        <v>-9.2000000000000011</v>
      </c>
      <c r="E32" s="16">
        <f t="shared" si="3"/>
        <v>-18.400000000000002</v>
      </c>
      <c r="F32" s="16">
        <f t="shared" si="3"/>
        <v>-18.400000000000002</v>
      </c>
    </row>
    <row r="33" spans="1:6" x14ac:dyDescent="0.2">
      <c r="A33" s="4" t="s">
        <v>169</v>
      </c>
      <c r="B33" s="16">
        <v>28</v>
      </c>
      <c r="C33" s="16">
        <v>42</v>
      </c>
      <c r="D33" s="16">
        <f t="shared" si="2"/>
        <v>-8.4</v>
      </c>
      <c r="E33" s="16">
        <f t="shared" si="3"/>
        <v>-16.8</v>
      </c>
      <c r="F33" s="16">
        <f t="shared" si="3"/>
        <v>-16.8</v>
      </c>
    </row>
    <row r="34" spans="1:6" x14ac:dyDescent="0.2">
      <c r="A34" s="17" t="s">
        <v>110</v>
      </c>
      <c r="B34" s="16">
        <v>21</v>
      </c>
      <c r="C34" s="16">
        <v>32</v>
      </c>
      <c r="D34" s="16">
        <f t="shared" si="2"/>
        <v>-6.4</v>
      </c>
      <c r="E34" s="16">
        <f t="shared" si="3"/>
        <v>-12.8</v>
      </c>
      <c r="F34" s="16">
        <f t="shared" si="3"/>
        <v>-12.8</v>
      </c>
    </row>
    <row r="35" spans="1:6" x14ac:dyDescent="0.2">
      <c r="A35" s="17" t="s">
        <v>111</v>
      </c>
      <c r="B35" s="16">
        <v>24</v>
      </c>
      <c r="C35" s="16">
        <v>35</v>
      </c>
      <c r="D35" s="16">
        <f t="shared" si="2"/>
        <v>-7</v>
      </c>
      <c r="E35" s="16">
        <f t="shared" si="3"/>
        <v>-14</v>
      </c>
      <c r="F35" s="16">
        <f t="shared" si="3"/>
        <v>-14</v>
      </c>
    </row>
    <row r="36" spans="1:6" x14ac:dyDescent="0.2">
      <c r="A36" s="17" t="s">
        <v>112</v>
      </c>
      <c r="B36" s="16">
        <v>33</v>
      </c>
      <c r="C36" s="16">
        <v>50</v>
      </c>
      <c r="D36" s="16">
        <f t="shared" si="2"/>
        <v>-10</v>
      </c>
      <c r="E36" s="16">
        <f t="shared" si="3"/>
        <v>-20</v>
      </c>
      <c r="F36" s="16">
        <f t="shared" si="3"/>
        <v>-20</v>
      </c>
    </row>
    <row r="37" spans="1:6" x14ac:dyDescent="0.2">
      <c r="A37" s="17" t="s">
        <v>113</v>
      </c>
      <c r="B37" s="16">
        <v>25</v>
      </c>
      <c r="C37" s="16">
        <v>38</v>
      </c>
      <c r="D37" s="16">
        <f t="shared" si="2"/>
        <v>-7.6000000000000005</v>
      </c>
      <c r="E37" s="16">
        <f t="shared" si="3"/>
        <v>-15.200000000000001</v>
      </c>
      <c r="F37" s="16">
        <f t="shared" si="3"/>
        <v>-15.200000000000001</v>
      </c>
    </row>
    <row r="38" spans="1:6" x14ac:dyDescent="0.2">
      <c r="A38" s="17" t="s">
        <v>114</v>
      </c>
      <c r="B38" s="16">
        <v>21</v>
      </c>
      <c r="C38" s="16">
        <v>32</v>
      </c>
      <c r="D38" s="16">
        <f t="shared" si="2"/>
        <v>-6.4</v>
      </c>
      <c r="E38" s="16">
        <f t="shared" si="3"/>
        <v>-12.8</v>
      </c>
      <c r="F38" s="16">
        <f t="shared" si="3"/>
        <v>-12.8</v>
      </c>
    </row>
    <row r="39" spans="1:6" x14ac:dyDescent="0.2">
      <c r="A39" s="17" t="s">
        <v>116</v>
      </c>
      <c r="B39" s="16">
        <v>22</v>
      </c>
      <c r="C39" s="16">
        <v>33</v>
      </c>
      <c r="D39" s="16">
        <f t="shared" si="2"/>
        <v>-6.6000000000000005</v>
      </c>
      <c r="E39" s="16">
        <f t="shared" si="3"/>
        <v>-13.200000000000001</v>
      </c>
      <c r="F39" s="16">
        <f t="shared" si="3"/>
        <v>-13.200000000000001</v>
      </c>
    </row>
    <row r="40" spans="1:6" x14ac:dyDescent="0.2">
      <c r="A40" s="4" t="s">
        <v>142</v>
      </c>
      <c r="B40" s="16">
        <v>30</v>
      </c>
      <c r="C40" s="16">
        <v>45</v>
      </c>
      <c r="D40" s="16">
        <f t="shared" si="2"/>
        <v>-9</v>
      </c>
      <c r="E40" s="16">
        <f t="shared" si="3"/>
        <v>-18</v>
      </c>
      <c r="F40" s="16">
        <f t="shared" si="3"/>
        <v>-18</v>
      </c>
    </row>
    <row r="41" spans="1:6" x14ac:dyDescent="0.2">
      <c r="A41" s="4" t="s">
        <v>143</v>
      </c>
      <c r="B41" s="16">
        <v>27</v>
      </c>
      <c r="C41" s="16">
        <v>40</v>
      </c>
      <c r="D41" s="16">
        <f t="shared" si="2"/>
        <v>-8</v>
      </c>
      <c r="E41" s="16">
        <f t="shared" si="3"/>
        <v>-16</v>
      </c>
      <c r="F41" s="16">
        <f t="shared" si="3"/>
        <v>-16</v>
      </c>
    </row>
    <row r="42" spans="1:6" x14ac:dyDescent="0.2">
      <c r="A42" s="4" t="s">
        <v>144</v>
      </c>
      <c r="B42" s="16">
        <v>27</v>
      </c>
      <c r="C42" s="16">
        <v>40</v>
      </c>
      <c r="D42" s="16">
        <f t="shared" si="2"/>
        <v>-8</v>
      </c>
      <c r="E42" s="16">
        <f t="shared" si="3"/>
        <v>-16</v>
      </c>
      <c r="F42" s="16">
        <f t="shared" si="3"/>
        <v>-16</v>
      </c>
    </row>
    <row r="43" spans="1:6" x14ac:dyDescent="0.2">
      <c r="A43" s="4" t="s">
        <v>75</v>
      </c>
      <c r="B43" s="16">
        <v>32</v>
      </c>
      <c r="C43" s="16">
        <v>47</v>
      </c>
      <c r="D43" s="16">
        <f t="shared" si="2"/>
        <v>-9.4</v>
      </c>
      <c r="E43" s="16">
        <f t="shared" si="3"/>
        <v>-18.8</v>
      </c>
      <c r="F43" s="16">
        <f t="shared" si="3"/>
        <v>-18.8</v>
      </c>
    </row>
    <row r="44" spans="1:6" x14ac:dyDescent="0.2">
      <c r="A44" s="17" t="s">
        <v>117</v>
      </c>
      <c r="B44" s="16">
        <v>44</v>
      </c>
      <c r="C44" s="16">
        <v>66</v>
      </c>
      <c r="D44" s="16">
        <f t="shared" si="2"/>
        <v>-13.200000000000001</v>
      </c>
      <c r="E44" s="16">
        <f t="shared" si="3"/>
        <v>-26.400000000000002</v>
      </c>
      <c r="F44" s="16">
        <f t="shared" si="3"/>
        <v>-26.400000000000002</v>
      </c>
    </row>
    <row r="45" spans="1:6" x14ac:dyDescent="0.2">
      <c r="A45" s="17" t="s">
        <v>118</v>
      </c>
      <c r="B45" s="16">
        <v>35</v>
      </c>
      <c r="C45" s="16">
        <v>52</v>
      </c>
      <c r="D45" s="16">
        <f t="shared" si="2"/>
        <v>-10.4</v>
      </c>
      <c r="E45" s="16">
        <f t="shared" si="3"/>
        <v>-20.8</v>
      </c>
      <c r="F45" s="16">
        <f t="shared" si="3"/>
        <v>-20.8</v>
      </c>
    </row>
    <row r="46" spans="1:6" x14ac:dyDescent="0.2">
      <c r="A46" s="17" t="s">
        <v>126</v>
      </c>
      <c r="B46" s="16">
        <v>39</v>
      </c>
      <c r="C46" s="16">
        <v>58</v>
      </c>
      <c r="D46" s="16">
        <f t="shared" si="2"/>
        <v>-11.600000000000001</v>
      </c>
      <c r="E46" s="16">
        <f t="shared" si="3"/>
        <v>-23.200000000000003</v>
      </c>
      <c r="F46" s="16">
        <f t="shared" si="3"/>
        <v>-23.200000000000003</v>
      </c>
    </row>
    <row r="47" spans="1:6" x14ac:dyDescent="0.2">
      <c r="A47" s="17" t="s">
        <v>124</v>
      </c>
      <c r="B47" s="16">
        <v>24</v>
      </c>
      <c r="C47" s="16">
        <v>35</v>
      </c>
      <c r="D47" s="16">
        <f t="shared" si="2"/>
        <v>-7</v>
      </c>
      <c r="E47" s="16">
        <f t="shared" si="3"/>
        <v>-14</v>
      </c>
      <c r="F47" s="16">
        <f t="shared" si="3"/>
        <v>-14</v>
      </c>
    </row>
    <row r="48" spans="1:6" x14ac:dyDescent="0.2">
      <c r="A48" s="17" t="s">
        <v>136</v>
      </c>
      <c r="B48" s="16">
        <v>37</v>
      </c>
      <c r="C48" s="16">
        <v>56</v>
      </c>
      <c r="D48" s="16">
        <f t="shared" si="2"/>
        <v>-11.200000000000001</v>
      </c>
      <c r="E48" s="16">
        <f t="shared" si="3"/>
        <v>-22.400000000000002</v>
      </c>
      <c r="F48" s="16">
        <f t="shared" si="3"/>
        <v>-22.400000000000002</v>
      </c>
    </row>
    <row r="49" spans="1:6" x14ac:dyDescent="0.2">
      <c r="A49" s="17" t="s">
        <v>125</v>
      </c>
      <c r="B49" s="16">
        <v>17</v>
      </c>
      <c r="C49" s="16">
        <v>26</v>
      </c>
      <c r="D49" s="16">
        <f t="shared" si="2"/>
        <v>-5.2</v>
      </c>
      <c r="E49" s="16">
        <f t="shared" si="3"/>
        <v>-10.4</v>
      </c>
      <c r="F49" s="16">
        <f t="shared" si="3"/>
        <v>-10.4</v>
      </c>
    </row>
    <row r="50" spans="1:6" x14ac:dyDescent="0.2">
      <c r="A50" s="4" t="s">
        <v>87</v>
      </c>
      <c r="B50" s="16">
        <v>32</v>
      </c>
      <c r="C50" s="16">
        <v>47</v>
      </c>
      <c r="D50" s="16">
        <f t="shared" si="2"/>
        <v>-9.4</v>
      </c>
      <c r="E50" s="16">
        <f t="shared" si="3"/>
        <v>-18.8</v>
      </c>
      <c r="F50" s="16">
        <f t="shared" si="3"/>
        <v>-18.8</v>
      </c>
    </row>
    <row r="51" spans="1:6" x14ac:dyDescent="0.2">
      <c r="A51" s="4" t="s">
        <v>137</v>
      </c>
      <c r="B51" s="16">
        <v>32</v>
      </c>
      <c r="C51" s="16">
        <v>47</v>
      </c>
      <c r="D51" s="16">
        <f t="shared" si="2"/>
        <v>-9.4</v>
      </c>
      <c r="E51" s="16">
        <f t="shared" si="3"/>
        <v>-18.8</v>
      </c>
      <c r="F51" s="16">
        <f t="shared" si="3"/>
        <v>-18.8</v>
      </c>
    </row>
    <row r="52" spans="1:6" x14ac:dyDescent="0.2">
      <c r="A52" s="4" t="s">
        <v>138</v>
      </c>
      <c r="B52" s="16">
        <v>34</v>
      </c>
      <c r="C52" s="16">
        <v>51</v>
      </c>
      <c r="D52" s="16">
        <f t="shared" si="2"/>
        <v>-10.200000000000001</v>
      </c>
      <c r="E52" s="16">
        <f t="shared" si="3"/>
        <v>-20.400000000000002</v>
      </c>
      <c r="F52" s="16">
        <f t="shared" si="3"/>
        <v>-20.400000000000002</v>
      </c>
    </row>
    <row r="53" spans="1:6" x14ac:dyDescent="0.2">
      <c r="A53" s="4" t="s">
        <v>139</v>
      </c>
      <c r="B53" s="16">
        <v>33</v>
      </c>
      <c r="C53" s="16">
        <v>50</v>
      </c>
      <c r="D53" s="16">
        <f t="shared" si="2"/>
        <v>-10</v>
      </c>
      <c r="E53" s="16">
        <f t="shared" si="3"/>
        <v>-20</v>
      </c>
      <c r="F53" s="16">
        <f t="shared" si="3"/>
        <v>-20</v>
      </c>
    </row>
    <row r="54" spans="1:6" x14ac:dyDescent="0.2">
      <c r="A54" s="4" t="s">
        <v>140</v>
      </c>
      <c r="B54" s="16">
        <v>32</v>
      </c>
      <c r="C54" s="16">
        <v>47</v>
      </c>
      <c r="D54" s="16">
        <f t="shared" si="2"/>
        <v>-9.4</v>
      </c>
      <c r="E54" s="16">
        <f t="shared" si="3"/>
        <v>-18.8</v>
      </c>
      <c r="F54" s="16">
        <f t="shared" si="3"/>
        <v>-18.8</v>
      </c>
    </row>
    <row r="55" spans="1:6" x14ac:dyDescent="0.2">
      <c r="A55" s="17" t="s">
        <v>119</v>
      </c>
      <c r="B55" s="16">
        <v>23</v>
      </c>
      <c r="C55" s="16">
        <v>34</v>
      </c>
      <c r="D55" s="16">
        <f t="shared" si="2"/>
        <v>-6.8000000000000007</v>
      </c>
      <c r="E55" s="16">
        <f t="shared" si="3"/>
        <v>-13.600000000000001</v>
      </c>
      <c r="F55" s="16">
        <f t="shared" si="3"/>
        <v>-13.600000000000001</v>
      </c>
    </row>
    <row r="56" spans="1:6" x14ac:dyDescent="0.2">
      <c r="A56" s="17" t="s">
        <v>88</v>
      </c>
      <c r="B56" s="16">
        <v>31</v>
      </c>
      <c r="C56" s="16">
        <v>46</v>
      </c>
      <c r="D56" s="16">
        <f t="shared" si="2"/>
        <v>-9.2000000000000011</v>
      </c>
      <c r="E56" s="16">
        <f t="shared" si="3"/>
        <v>-18.400000000000002</v>
      </c>
      <c r="F56" s="16">
        <f t="shared" si="3"/>
        <v>-18.400000000000002</v>
      </c>
    </row>
    <row r="57" spans="1:6" x14ac:dyDescent="0.2">
      <c r="A57" s="17" t="s">
        <v>120</v>
      </c>
      <c r="B57" s="16">
        <v>28</v>
      </c>
      <c r="C57" s="16">
        <v>42</v>
      </c>
      <c r="D57" s="16">
        <f t="shared" si="2"/>
        <v>-8.4</v>
      </c>
      <c r="E57" s="16">
        <f t="shared" si="3"/>
        <v>-16.8</v>
      </c>
      <c r="F57" s="16">
        <f t="shared" si="3"/>
        <v>-16.8</v>
      </c>
    </row>
    <row r="58" spans="1:6" x14ac:dyDescent="0.2">
      <c r="A58" s="17" t="s">
        <v>121</v>
      </c>
      <c r="B58" s="16">
        <v>32</v>
      </c>
      <c r="C58" s="16">
        <v>48</v>
      </c>
      <c r="D58" s="16">
        <f t="shared" si="2"/>
        <v>-9.6000000000000014</v>
      </c>
      <c r="E58" s="16">
        <f t="shared" si="3"/>
        <v>-19.200000000000003</v>
      </c>
      <c r="F58" s="16">
        <f t="shared" si="3"/>
        <v>-19.200000000000003</v>
      </c>
    </row>
    <row r="59" spans="1:6" x14ac:dyDescent="0.2">
      <c r="A59" s="17" t="s">
        <v>122</v>
      </c>
      <c r="B59" s="16">
        <v>37</v>
      </c>
      <c r="C59" s="16">
        <v>56</v>
      </c>
      <c r="D59" s="16">
        <f t="shared" si="2"/>
        <v>-11.200000000000001</v>
      </c>
      <c r="E59" s="16">
        <f t="shared" si="3"/>
        <v>-22.400000000000002</v>
      </c>
      <c r="F59" s="16">
        <f t="shared" si="3"/>
        <v>-22.400000000000002</v>
      </c>
    </row>
    <row r="60" spans="1:6" x14ac:dyDescent="0.2">
      <c r="A60" s="4" t="s">
        <v>11</v>
      </c>
      <c r="B60" s="16">
        <v>32</v>
      </c>
      <c r="C60" s="16">
        <v>47</v>
      </c>
      <c r="D60" s="16">
        <f t="shared" si="2"/>
        <v>-9.4</v>
      </c>
      <c r="E60" s="16">
        <f t="shared" si="3"/>
        <v>-18.8</v>
      </c>
      <c r="F60" s="16">
        <f t="shared" si="3"/>
        <v>-18.8</v>
      </c>
    </row>
    <row r="61" spans="1:6" x14ac:dyDescent="0.2">
      <c r="A61" s="17" t="s">
        <v>123</v>
      </c>
      <c r="B61" s="16">
        <v>53</v>
      </c>
      <c r="C61" s="16">
        <v>80</v>
      </c>
      <c r="D61" s="16">
        <f t="shared" si="2"/>
        <v>-16</v>
      </c>
      <c r="E61" s="16">
        <f t="shared" si="3"/>
        <v>-32</v>
      </c>
      <c r="F61" s="16">
        <f t="shared" si="3"/>
        <v>-32</v>
      </c>
    </row>
    <row r="62" spans="1:6" x14ac:dyDescent="0.2">
      <c r="A62" s="4" t="s">
        <v>8</v>
      </c>
      <c r="B62" s="16">
        <v>27</v>
      </c>
      <c r="C62" s="16">
        <v>40</v>
      </c>
      <c r="D62" s="16">
        <f t="shared" si="2"/>
        <v>-8</v>
      </c>
      <c r="E62" s="16">
        <f t="shared" si="3"/>
        <v>-16</v>
      </c>
      <c r="F62" s="16">
        <f t="shared" si="3"/>
        <v>-16</v>
      </c>
    </row>
    <row r="63" spans="1:6" x14ac:dyDescent="0.2">
      <c r="A63" s="4" t="s">
        <v>170</v>
      </c>
      <c r="B63" s="16">
        <v>22</v>
      </c>
      <c r="C63" s="16">
        <v>33</v>
      </c>
      <c r="D63" s="16">
        <f t="shared" si="2"/>
        <v>-6.6000000000000005</v>
      </c>
      <c r="E63" s="16">
        <f t="shared" si="3"/>
        <v>-13.200000000000001</v>
      </c>
      <c r="F63" s="16">
        <f t="shared" si="3"/>
        <v>-13.200000000000001</v>
      </c>
    </row>
    <row r="64" spans="1:6" ht="15" customHeight="1" x14ac:dyDescent="0.2">
      <c r="A64" s="4" t="s">
        <v>145</v>
      </c>
      <c r="B64" s="16">
        <v>20</v>
      </c>
      <c r="C64" s="16">
        <v>30</v>
      </c>
      <c r="D64" s="16">
        <f t="shared" si="2"/>
        <v>-6</v>
      </c>
      <c r="E64" s="16">
        <f t="shared" si="3"/>
        <v>-12</v>
      </c>
      <c r="F64" s="16">
        <f t="shared" si="3"/>
        <v>-12</v>
      </c>
    </row>
    <row r="65" spans="1:6" ht="15" customHeight="1" x14ac:dyDescent="0.2">
      <c r="A65" s="4" t="s">
        <v>146</v>
      </c>
      <c r="B65" s="16">
        <v>18</v>
      </c>
      <c r="C65" s="16">
        <v>27</v>
      </c>
      <c r="D65" s="16">
        <f t="shared" si="2"/>
        <v>-5.4</v>
      </c>
      <c r="E65" s="16">
        <f t="shared" si="3"/>
        <v>-10.8</v>
      </c>
      <c r="F65" s="16">
        <f t="shared" si="3"/>
        <v>-10.8</v>
      </c>
    </row>
    <row r="66" spans="1:6" ht="15" customHeight="1" x14ac:dyDescent="0.2">
      <c r="A66" s="4" t="s">
        <v>147</v>
      </c>
      <c r="B66" s="16">
        <v>20</v>
      </c>
      <c r="C66" s="16">
        <v>29</v>
      </c>
      <c r="D66" s="16">
        <f t="shared" si="2"/>
        <v>-5.8000000000000007</v>
      </c>
      <c r="E66" s="16">
        <f t="shared" si="3"/>
        <v>-11.600000000000001</v>
      </c>
      <c r="F66" s="16">
        <f t="shared" si="3"/>
        <v>-11.600000000000001</v>
      </c>
    </row>
    <row r="67" spans="1:6" ht="15" customHeight="1" x14ac:dyDescent="0.2">
      <c r="A67" s="4" t="s">
        <v>148</v>
      </c>
      <c r="B67" s="16">
        <v>20</v>
      </c>
      <c r="C67" s="16">
        <v>29</v>
      </c>
      <c r="D67" s="16">
        <f t="shared" si="2"/>
        <v>-5.8000000000000007</v>
      </c>
      <c r="E67" s="16">
        <f t="shared" si="3"/>
        <v>-11.600000000000001</v>
      </c>
      <c r="F67" s="16">
        <f t="shared" si="3"/>
        <v>-11.600000000000001</v>
      </c>
    </row>
    <row r="68" spans="1:6" x14ac:dyDescent="0.2">
      <c r="A68" s="4" t="s">
        <v>79</v>
      </c>
      <c r="B68" s="16">
        <v>24</v>
      </c>
      <c r="C68" s="16">
        <v>36</v>
      </c>
      <c r="D68" s="16">
        <f t="shared" si="2"/>
        <v>-7.2</v>
      </c>
      <c r="E68" s="16">
        <f t="shared" si="3"/>
        <v>-14.4</v>
      </c>
      <c r="F68" s="16">
        <f t="shared" si="3"/>
        <v>-14.4</v>
      </c>
    </row>
    <row r="69" spans="1:6" x14ac:dyDescent="0.2">
      <c r="A69" s="4" t="s">
        <v>90</v>
      </c>
      <c r="B69" s="16">
        <v>18</v>
      </c>
      <c r="C69" s="16">
        <v>27</v>
      </c>
      <c r="D69" s="16">
        <f t="shared" si="2"/>
        <v>-5.4</v>
      </c>
      <c r="E69" s="16">
        <f t="shared" si="3"/>
        <v>-10.8</v>
      </c>
      <c r="F69" s="16">
        <f t="shared" si="3"/>
        <v>-10.8</v>
      </c>
    </row>
    <row r="70" spans="1:6" x14ac:dyDescent="0.2">
      <c r="A70" s="4" t="s">
        <v>44</v>
      </c>
      <c r="B70" s="16">
        <v>21</v>
      </c>
      <c r="C70" s="16">
        <v>32</v>
      </c>
      <c r="D70" s="16">
        <f t="shared" si="2"/>
        <v>-6.4</v>
      </c>
      <c r="E70" s="16">
        <f t="shared" si="3"/>
        <v>-12.8</v>
      </c>
      <c r="F70" s="16">
        <f t="shared" si="3"/>
        <v>-12.8</v>
      </c>
    </row>
    <row r="71" spans="1:6" x14ac:dyDescent="0.2">
      <c r="A71" s="4" t="s">
        <v>73</v>
      </c>
      <c r="B71" s="16">
        <v>18</v>
      </c>
      <c r="C71" s="16">
        <v>27</v>
      </c>
      <c r="D71" s="16">
        <f t="shared" si="2"/>
        <v>-5.4</v>
      </c>
      <c r="E71" s="16">
        <f t="shared" si="3"/>
        <v>-10.8</v>
      </c>
      <c r="F71" s="16">
        <f t="shared" si="3"/>
        <v>-10.8</v>
      </c>
    </row>
    <row r="72" spans="1:6" x14ac:dyDescent="0.2">
      <c r="A72" s="4" t="s">
        <v>72</v>
      </c>
      <c r="B72" s="16">
        <v>20</v>
      </c>
      <c r="C72" s="16">
        <v>30</v>
      </c>
      <c r="D72" s="16">
        <f t="shared" si="2"/>
        <v>-6</v>
      </c>
      <c r="E72" s="16">
        <f t="shared" si="3"/>
        <v>-12</v>
      </c>
      <c r="F72" s="16">
        <f t="shared" si="3"/>
        <v>-12</v>
      </c>
    </row>
    <row r="73" spans="1:6" x14ac:dyDescent="0.2">
      <c r="A73" s="4" t="s">
        <v>74</v>
      </c>
      <c r="B73" s="16">
        <v>17</v>
      </c>
      <c r="C73" s="16">
        <v>26</v>
      </c>
      <c r="D73" s="16">
        <f t="shared" si="2"/>
        <v>-5.2</v>
      </c>
      <c r="E73" s="16">
        <f t="shared" si="3"/>
        <v>-10.4</v>
      </c>
      <c r="F73" s="16">
        <f t="shared" si="3"/>
        <v>-10.4</v>
      </c>
    </row>
    <row r="74" spans="1:6" x14ac:dyDescent="0.2">
      <c r="A74" s="4" t="s">
        <v>171</v>
      </c>
      <c r="B74" s="16">
        <v>19</v>
      </c>
      <c r="C74" s="16">
        <v>28</v>
      </c>
      <c r="D74" s="16">
        <f t="shared" si="2"/>
        <v>-5.6000000000000005</v>
      </c>
      <c r="E74" s="16">
        <f t="shared" si="3"/>
        <v>-11.200000000000001</v>
      </c>
      <c r="F74" s="16">
        <f t="shared" si="3"/>
        <v>-11.200000000000001</v>
      </c>
    </row>
    <row r="75" spans="1:6" x14ac:dyDescent="0.2">
      <c r="A75" s="4" t="s">
        <v>36</v>
      </c>
      <c r="B75" s="16">
        <v>33</v>
      </c>
      <c r="C75" s="16">
        <v>50</v>
      </c>
      <c r="D75" s="16">
        <f t="shared" si="2"/>
        <v>-10</v>
      </c>
      <c r="E75" s="16">
        <f t="shared" si="3"/>
        <v>-20</v>
      </c>
      <c r="F75" s="16">
        <f t="shared" si="3"/>
        <v>-20</v>
      </c>
    </row>
    <row r="76" spans="1:6" x14ac:dyDescent="0.2">
      <c r="A76" s="4" t="s">
        <v>91</v>
      </c>
      <c r="B76" s="16">
        <v>43</v>
      </c>
      <c r="C76" s="16">
        <v>64</v>
      </c>
      <c r="D76" s="16">
        <f t="shared" si="2"/>
        <v>-12.8</v>
      </c>
      <c r="E76" s="16">
        <f t="shared" si="3"/>
        <v>-25.6</v>
      </c>
      <c r="F76" s="16">
        <f t="shared" si="3"/>
        <v>-25.6</v>
      </c>
    </row>
    <row r="77" spans="1:6" x14ac:dyDescent="0.2">
      <c r="A77" s="4" t="s">
        <v>45</v>
      </c>
      <c r="B77" s="16">
        <v>44</v>
      </c>
      <c r="C77" s="16">
        <v>66</v>
      </c>
      <c r="D77" s="16">
        <f t="shared" si="2"/>
        <v>-13.200000000000001</v>
      </c>
      <c r="E77" s="16">
        <f t="shared" si="3"/>
        <v>-26.400000000000002</v>
      </c>
      <c r="F77" s="16">
        <f t="shared" si="3"/>
        <v>-26.400000000000002</v>
      </c>
    </row>
    <row r="78" spans="1:6" x14ac:dyDescent="0.2">
      <c r="A78" s="17" t="s">
        <v>127</v>
      </c>
      <c r="B78" s="16">
        <v>36</v>
      </c>
      <c r="C78" s="16">
        <v>54</v>
      </c>
      <c r="D78" s="16">
        <f t="shared" si="2"/>
        <v>-10.8</v>
      </c>
      <c r="E78" s="16">
        <f t="shared" si="3"/>
        <v>-21.6</v>
      </c>
      <c r="F78" s="16">
        <f t="shared" si="3"/>
        <v>-21.6</v>
      </c>
    </row>
    <row r="79" spans="1:6" x14ac:dyDescent="0.2">
      <c r="A79" s="4" t="s">
        <v>134</v>
      </c>
      <c r="B79" s="16">
        <v>16</v>
      </c>
      <c r="C79" s="16">
        <v>24</v>
      </c>
      <c r="D79" s="16">
        <f t="shared" si="2"/>
        <v>-4.8000000000000007</v>
      </c>
      <c r="E79" s="16">
        <f t="shared" si="3"/>
        <v>-9.6000000000000014</v>
      </c>
      <c r="F79" s="16">
        <f t="shared" si="3"/>
        <v>-9.6000000000000014</v>
      </c>
    </row>
    <row r="80" spans="1:6" x14ac:dyDescent="0.2">
      <c r="A80" s="4" t="s">
        <v>135</v>
      </c>
      <c r="B80" s="16">
        <v>22</v>
      </c>
      <c r="C80" s="16">
        <v>33</v>
      </c>
      <c r="D80" s="16">
        <f t="shared" si="2"/>
        <v>-6.6000000000000005</v>
      </c>
      <c r="E80" s="16">
        <f t="shared" si="3"/>
        <v>-13.200000000000001</v>
      </c>
      <c r="F80" s="16">
        <f t="shared" si="3"/>
        <v>-13.200000000000001</v>
      </c>
    </row>
    <row r="81" spans="1:6" x14ac:dyDescent="0.2">
      <c r="A81" s="4" t="s">
        <v>149</v>
      </c>
      <c r="B81" s="16">
        <v>23</v>
      </c>
      <c r="C81" s="16">
        <v>34</v>
      </c>
      <c r="D81" s="16">
        <f t="shared" si="2"/>
        <v>-6.8000000000000007</v>
      </c>
      <c r="E81" s="16">
        <f t="shared" si="3"/>
        <v>-13.600000000000001</v>
      </c>
      <c r="F81" s="16">
        <f t="shared" si="3"/>
        <v>-13.600000000000001</v>
      </c>
    </row>
    <row r="82" spans="1:6" x14ac:dyDescent="0.2">
      <c r="A82" s="4" t="s">
        <v>150</v>
      </c>
      <c r="B82" s="16">
        <v>27</v>
      </c>
      <c r="C82" s="16">
        <v>40</v>
      </c>
      <c r="D82" s="16">
        <f t="shared" si="2"/>
        <v>-8</v>
      </c>
      <c r="E82" s="16">
        <f t="shared" si="3"/>
        <v>-16</v>
      </c>
      <c r="F82" s="16">
        <f t="shared" si="3"/>
        <v>-16</v>
      </c>
    </row>
    <row r="83" spans="1:6" x14ac:dyDescent="0.2">
      <c r="A83" s="4" t="s">
        <v>151</v>
      </c>
      <c r="B83" s="16">
        <v>27</v>
      </c>
      <c r="C83" s="16">
        <v>40</v>
      </c>
      <c r="D83" s="16">
        <f t="shared" si="2"/>
        <v>-8</v>
      </c>
      <c r="E83" s="16">
        <f t="shared" si="3"/>
        <v>-16</v>
      </c>
      <c r="F83" s="16">
        <f t="shared" si="3"/>
        <v>-16</v>
      </c>
    </row>
    <row r="84" spans="1:6" x14ac:dyDescent="0.2">
      <c r="A84" s="4" t="s">
        <v>152</v>
      </c>
      <c r="B84" s="16">
        <v>24</v>
      </c>
      <c r="C84" s="16">
        <v>35</v>
      </c>
      <c r="D84" s="16">
        <f t="shared" si="2"/>
        <v>-7</v>
      </c>
      <c r="E84" s="16">
        <f t="shared" si="3"/>
        <v>-14</v>
      </c>
      <c r="F84" s="16">
        <f t="shared" si="3"/>
        <v>-14</v>
      </c>
    </row>
    <row r="85" spans="1:6" x14ac:dyDescent="0.2">
      <c r="A85" s="4" t="s">
        <v>153</v>
      </c>
      <c r="B85" s="16">
        <v>23</v>
      </c>
      <c r="C85" s="16">
        <v>34</v>
      </c>
      <c r="D85" s="16">
        <f t="shared" si="2"/>
        <v>-6.8000000000000007</v>
      </c>
      <c r="E85" s="16">
        <f t="shared" si="3"/>
        <v>-13.600000000000001</v>
      </c>
      <c r="F85" s="16">
        <f t="shared" si="3"/>
        <v>-13.600000000000001</v>
      </c>
    </row>
    <row r="86" spans="1:6" x14ac:dyDescent="0.2">
      <c r="A86" s="4" t="s">
        <v>92</v>
      </c>
      <c r="B86" s="16">
        <v>15</v>
      </c>
      <c r="C86" s="16">
        <v>22</v>
      </c>
      <c r="D86" s="16">
        <f t="shared" si="2"/>
        <v>-4.4000000000000004</v>
      </c>
      <c r="E86" s="16">
        <f t="shared" si="3"/>
        <v>-8.8000000000000007</v>
      </c>
      <c r="F86" s="16">
        <f t="shared" si="3"/>
        <v>-8.8000000000000007</v>
      </c>
    </row>
    <row r="87" spans="1:6" x14ac:dyDescent="0.2">
      <c r="A87" s="4" t="s">
        <v>76</v>
      </c>
      <c r="B87" s="16">
        <v>18</v>
      </c>
      <c r="C87" s="16">
        <v>27</v>
      </c>
      <c r="D87" s="16">
        <f t="shared" si="2"/>
        <v>-5.4</v>
      </c>
      <c r="E87" s="16">
        <f t="shared" si="3"/>
        <v>-10.8</v>
      </c>
      <c r="F87" s="16">
        <f t="shared" si="3"/>
        <v>-10.8</v>
      </c>
    </row>
    <row r="88" spans="1:6" x14ac:dyDescent="0.2">
      <c r="A88" s="4" t="s">
        <v>77</v>
      </c>
      <c r="B88" s="16">
        <v>20</v>
      </c>
      <c r="C88" s="16">
        <v>29</v>
      </c>
      <c r="D88" s="16">
        <f t="shared" si="2"/>
        <v>-5.8000000000000007</v>
      </c>
      <c r="E88" s="16">
        <f t="shared" si="3"/>
        <v>-11.600000000000001</v>
      </c>
      <c r="F88" s="16">
        <f t="shared" si="3"/>
        <v>-11.600000000000001</v>
      </c>
    </row>
    <row r="89" spans="1:6" x14ac:dyDescent="0.2">
      <c r="A89" s="17" t="s">
        <v>128</v>
      </c>
      <c r="B89" s="16">
        <v>25</v>
      </c>
      <c r="C89" s="16">
        <v>38</v>
      </c>
      <c r="D89" s="16">
        <f t="shared" si="2"/>
        <v>-7.6000000000000005</v>
      </c>
      <c r="E89" s="16">
        <f t="shared" si="3"/>
        <v>-15.200000000000001</v>
      </c>
      <c r="F89" s="16">
        <f t="shared" si="3"/>
        <v>-15.200000000000001</v>
      </c>
    </row>
    <row r="90" spans="1:6" x14ac:dyDescent="0.2">
      <c r="A90" s="4" t="s">
        <v>13</v>
      </c>
      <c r="B90" s="16">
        <v>24</v>
      </c>
      <c r="C90" s="16">
        <v>35</v>
      </c>
      <c r="D90" s="16">
        <f t="shared" si="2"/>
        <v>-7</v>
      </c>
      <c r="E90" s="16">
        <f t="shared" si="3"/>
        <v>-14</v>
      </c>
      <c r="F90" s="16">
        <f t="shared" si="3"/>
        <v>-14</v>
      </c>
    </row>
    <row r="91" spans="1:6" x14ac:dyDescent="0.2">
      <c r="A91" s="17" t="s">
        <v>159</v>
      </c>
      <c r="B91" s="16">
        <v>12</v>
      </c>
      <c r="C91" s="16">
        <v>17</v>
      </c>
      <c r="D91" s="16">
        <f t="shared" si="2"/>
        <v>-3.4000000000000004</v>
      </c>
      <c r="E91" s="16">
        <f t="shared" si="3"/>
        <v>-6.8000000000000007</v>
      </c>
      <c r="F91" s="16">
        <f t="shared" si="3"/>
        <v>-6.8000000000000007</v>
      </c>
    </row>
    <row r="92" spans="1:6" x14ac:dyDescent="0.2">
      <c r="A92" s="17" t="s">
        <v>160</v>
      </c>
      <c r="B92" s="16">
        <v>17</v>
      </c>
      <c r="C92" s="16">
        <v>26</v>
      </c>
      <c r="D92" s="16">
        <f t="shared" si="2"/>
        <v>-5.2</v>
      </c>
      <c r="E92" s="16">
        <f t="shared" si="3"/>
        <v>-10.4</v>
      </c>
      <c r="F92" s="16">
        <f t="shared" si="3"/>
        <v>-10.4</v>
      </c>
    </row>
    <row r="93" spans="1:6" x14ac:dyDescent="0.2">
      <c r="A93" s="17" t="s">
        <v>161</v>
      </c>
      <c r="B93" s="16">
        <v>20</v>
      </c>
      <c r="C93" s="16">
        <v>29</v>
      </c>
      <c r="D93" s="16">
        <f t="shared" si="2"/>
        <v>-5.8000000000000007</v>
      </c>
      <c r="E93" s="16">
        <f t="shared" si="3"/>
        <v>-11.600000000000001</v>
      </c>
      <c r="F93" s="16">
        <f t="shared" si="3"/>
        <v>-11.600000000000001</v>
      </c>
    </row>
    <row r="94" spans="1:6" x14ac:dyDescent="0.2">
      <c r="A94" s="4" t="s">
        <v>15</v>
      </c>
      <c r="B94" s="16">
        <v>17</v>
      </c>
      <c r="C94" s="16">
        <v>26</v>
      </c>
      <c r="D94" s="16">
        <f t="shared" si="2"/>
        <v>-5.2</v>
      </c>
      <c r="E94" s="16">
        <f t="shared" si="3"/>
        <v>-10.4</v>
      </c>
      <c r="F94" s="16">
        <f t="shared" si="3"/>
        <v>-10.4</v>
      </c>
    </row>
    <row r="95" spans="1:6" x14ac:dyDescent="0.2">
      <c r="A95" s="4" t="s">
        <v>17</v>
      </c>
      <c r="B95" s="16">
        <v>15</v>
      </c>
      <c r="C95" s="16">
        <v>22</v>
      </c>
      <c r="D95" s="16">
        <f t="shared" si="2"/>
        <v>-4.4000000000000004</v>
      </c>
      <c r="E95" s="16">
        <f t="shared" si="3"/>
        <v>-8.8000000000000007</v>
      </c>
      <c r="F95" s="16">
        <f t="shared" si="3"/>
        <v>-8.8000000000000007</v>
      </c>
    </row>
    <row r="96" spans="1:6" x14ac:dyDescent="0.2">
      <c r="A96" s="4" t="s">
        <v>93</v>
      </c>
      <c r="B96" s="16">
        <v>34</v>
      </c>
      <c r="C96" s="16">
        <v>51</v>
      </c>
      <c r="D96" s="16">
        <f t="shared" si="2"/>
        <v>-10.200000000000001</v>
      </c>
      <c r="E96" s="16">
        <f t="shared" si="3"/>
        <v>-20.400000000000002</v>
      </c>
      <c r="F96" s="16">
        <f t="shared" si="3"/>
        <v>-20.400000000000002</v>
      </c>
    </row>
    <row r="97" spans="1:6" x14ac:dyDescent="0.2">
      <c r="A97" s="4" t="s">
        <v>97</v>
      </c>
      <c r="B97" s="16">
        <v>41</v>
      </c>
      <c r="C97" s="16">
        <v>62</v>
      </c>
      <c r="D97" s="16">
        <f t="shared" si="2"/>
        <v>-12.4</v>
      </c>
      <c r="E97" s="16">
        <f t="shared" si="3"/>
        <v>-24.8</v>
      </c>
      <c r="F97" s="16">
        <f t="shared" si="3"/>
        <v>-24.8</v>
      </c>
    </row>
    <row r="98" spans="1:6" x14ac:dyDescent="0.2">
      <c r="A98" s="4" t="s">
        <v>96</v>
      </c>
      <c r="B98" s="16">
        <v>39</v>
      </c>
      <c r="C98" s="16">
        <v>58</v>
      </c>
      <c r="D98" s="16">
        <f t="shared" si="2"/>
        <v>-11.600000000000001</v>
      </c>
      <c r="E98" s="16">
        <f t="shared" si="3"/>
        <v>-23.200000000000003</v>
      </c>
      <c r="F98" s="16">
        <f t="shared" si="3"/>
        <v>-23.200000000000003</v>
      </c>
    </row>
    <row r="99" spans="1:6" x14ac:dyDescent="0.2">
      <c r="A99" s="4" t="s">
        <v>94</v>
      </c>
      <c r="B99" s="16">
        <v>36</v>
      </c>
      <c r="C99" s="16">
        <v>54</v>
      </c>
      <c r="D99" s="16">
        <f t="shared" si="2"/>
        <v>-10.8</v>
      </c>
      <c r="E99" s="16">
        <f t="shared" si="3"/>
        <v>-21.6</v>
      </c>
      <c r="F99" s="16">
        <f t="shared" si="3"/>
        <v>-21.6</v>
      </c>
    </row>
    <row r="100" spans="1:6" x14ac:dyDescent="0.2">
      <c r="A100" s="4" t="s">
        <v>98</v>
      </c>
      <c r="B100" s="16">
        <v>42</v>
      </c>
      <c r="C100" s="16">
        <v>63</v>
      </c>
      <c r="D100" s="16">
        <f t="shared" si="2"/>
        <v>-12.600000000000001</v>
      </c>
      <c r="E100" s="16">
        <f t="shared" si="3"/>
        <v>-25.200000000000003</v>
      </c>
      <c r="F100" s="16">
        <f t="shared" si="3"/>
        <v>-25.200000000000003</v>
      </c>
    </row>
    <row r="101" spans="1:6" x14ac:dyDescent="0.2">
      <c r="A101" s="4" t="s">
        <v>99</v>
      </c>
      <c r="B101" s="16">
        <v>37</v>
      </c>
      <c r="C101" s="16">
        <v>56</v>
      </c>
      <c r="D101" s="16">
        <f t="shared" si="2"/>
        <v>-11.200000000000001</v>
      </c>
      <c r="E101" s="16">
        <f t="shared" si="3"/>
        <v>-22.400000000000002</v>
      </c>
      <c r="F101" s="16">
        <f t="shared" si="3"/>
        <v>-22.400000000000002</v>
      </c>
    </row>
    <row r="102" spans="1:6" x14ac:dyDescent="0.2">
      <c r="A102" s="4" t="s">
        <v>100</v>
      </c>
      <c r="B102" s="16">
        <v>43</v>
      </c>
      <c r="C102" s="16">
        <v>64</v>
      </c>
      <c r="D102" s="16">
        <f t="shared" si="2"/>
        <v>-12.8</v>
      </c>
      <c r="E102" s="16">
        <f t="shared" si="3"/>
        <v>-25.6</v>
      </c>
      <c r="F102" s="16">
        <f t="shared" si="3"/>
        <v>-25.6</v>
      </c>
    </row>
    <row r="103" spans="1:6" x14ac:dyDescent="0.2">
      <c r="A103" s="4" t="s">
        <v>95</v>
      </c>
      <c r="B103" s="16">
        <v>39</v>
      </c>
      <c r="C103" s="16">
        <v>58</v>
      </c>
      <c r="D103" s="16">
        <f>-$C103*0.2</f>
        <v>-11.600000000000001</v>
      </c>
      <c r="E103" s="16">
        <f>-$C103*0.4</f>
        <v>-23.200000000000003</v>
      </c>
      <c r="F103" s="16">
        <f>-$C103*0.4</f>
        <v>-23.200000000000003</v>
      </c>
    </row>
    <row r="104" spans="1:6" x14ac:dyDescent="0.2">
      <c r="A104" s="4" t="s">
        <v>101</v>
      </c>
      <c r="B104" s="16">
        <v>34</v>
      </c>
      <c r="C104" s="16">
        <v>51</v>
      </c>
      <c r="D104" s="16">
        <f t="shared" si="2"/>
        <v>-10.200000000000001</v>
      </c>
      <c r="E104" s="16">
        <f t="shared" si="3"/>
        <v>-20.400000000000002</v>
      </c>
      <c r="F104" s="16">
        <f t="shared" si="3"/>
        <v>-20.400000000000002</v>
      </c>
    </row>
    <row r="105" spans="1:6" x14ac:dyDescent="0.2">
      <c r="A105" s="4" t="s">
        <v>102</v>
      </c>
      <c r="B105" s="16">
        <v>41</v>
      </c>
      <c r="C105" s="16">
        <v>62</v>
      </c>
      <c r="D105" s="16">
        <f t="shared" si="2"/>
        <v>-12.4</v>
      </c>
      <c r="E105" s="16">
        <f t="shared" si="3"/>
        <v>-24.8</v>
      </c>
      <c r="F105" s="16">
        <f t="shared" si="3"/>
        <v>-24.8</v>
      </c>
    </row>
    <row r="106" spans="1:6" x14ac:dyDescent="0.2">
      <c r="A106" s="4" t="s">
        <v>141</v>
      </c>
      <c r="B106" s="16">
        <v>44</v>
      </c>
      <c r="C106" s="16">
        <v>65</v>
      </c>
      <c r="D106" s="16">
        <f t="shared" si="2"/>
        <v>-13</v>
      </c>
      <c r="E106" s="16">
        <f t="shared" si="3"/>
        <v>-26</v>
      </c>
      <c r="F106" s="16">
        <f t="shared" si="3"/>
        <v>-26</v>
      </c>
    </row>
    <row r="107" spans="1:6" x14ac:dyDescent="0.2">
      <c r="A107" s="17" t="s">
        <v>129</v>
      </c>
      <c r="B107" s="16">
        <v>28</v>
      </c>
      <c r="C107" s="16">
        <v>41</v>
      </c>
      <c r="D107" s="16">
        <f t="shared" si="2"/>
        <v>-8.2000000000000011</v>
      </c>
      <c r="E107" s="16">
        <f t="shared" si="3"/>
        <v>-16.400000000000002</v>
      </c>
      <c r="F107" s="16">
        <f t="shared" si="3"/>
        <v>-16.400000000000002</v>
      </c>
    </row>
  </sheetData>
  <sheetProtection selectLockedCells="1" selectUnlockedCells="1"/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baseColWidth="10" defaultRowHeight="12.75" x14ac:dyDescent="0.2"/>
  <sheetData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BSO999929 xmlns="http://www.datev.de/BSOffice/999929">ffa30913-e599-40f8-97dc-02822d100cae</BSO999929>
</file>

<file path=customXml/itemProps1.xml><?xml version="1.0" encoding="utf-8"?>
<ds:datastoreItem xmlns:ds="http://schemas.openxmlformats.org/officeDocument/2006/customXml" ds:itemID="{A78220A4-3BD9-4FD3-B175-4F1C7DEC3DBB}">
  <ds:schemaRefs>
    <ds:schemaRef ds:uri="http://www.datev.de/BSOffice/99992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8</vt:i4>
      </vt:variant>
    </vt:vector>
  </HeadingPairs>
  <TitlesOfParts>
    <vt:vector size="13" baseType="lpstr">
      <vt:lpstr>Formular Reisekosten</vt:lpstr>
      <vt:lpstr>Pauschalen &amp; Abzüge</vt:lpstr>
      <vt:lpstr>Erläuterungen</vt:lpstr>
      <vt:lpstr>Reisekostensätze Ausland</vt:lpstr>
      <vt:lpstr>Tabelle1</vt:lpstr>
      <vt:lpstr>Ausland</vt:lpstr>
      <vt:lpstr>'Formular Reisekosten'!Bewirtung</vt:lpstr>
      <vt:lpstr>'Formular Reisekosten'!Druckbereich</vt:lpstr>
      <vt:lpstr>'Formular Reisekosten'!KfzKosten</vt:lpstr>
      <vt:lpstr>'Formular Reisekosten'!Sonstige</vt:lpstr>
      <vt:lpstr>'Formular Reisekosten'!Summe</vt:lpstr>
      <vt:lpstr>'Formular Reisekosten'!Übernachtung</vt:lpstr>
      <vt:lpstr>'Formular Reisekosten'!Verpflegung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Formulare Reisekosten Excel 5.0</dc:title>
  <dc:creator>Markus Emmel</dc:creator>
  <cp:lastModifiedBy>Diana Meier</cp:lastModifiedBy>
  <cp:lastPrinted>2024-08-23T15:32:57Z</cp:lastPrinted>
  <dcterms:created xsi:type="dcterms:W3CDTF">1999-05-10T06:27:37Z</dcterms:created>
  <dcterms:modified xsi:type="dcterms:W3CDTF">2024-08-23T21:45:28Z</dcterms:modified>
</cp:coreProperties>
</file>